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05" activeTab="1"/>
  </bookViews>
  <sheets>
    <sheet name="훈련예정표(9.14)" sheetId="33" r:id="rId1"/>
    <sheet name="빅데이터시간표(.914)" sheetId="34" r:id="rId2"/>
  </sheets>
  <definedNames>
    <definedName name="_xlnm._FilterDatabase" localSheetId="1" hidden="1">'빅데이터시간표(.914)'!$D$11:$O$12</definedName>
    <definedName name="_xlnm.Print_Area" localSheetId="1">'빅데이터시간표(.914)'!$A$1:$S$189</definedName>
    <definedName name="_xlnm.Print_Area" localSheetId="0">'훈련예정표(9.14)'!$B$1:$AN$31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8" i="34" l="1"/>
  <c r="J208" i="34"/>
  <c r="I208" i="34"/>
  <c r="G208" i="34"/>
  <c r="F208" i="34"/>
  <c r="E208" i="34"/>
  <c r="D208" i="34"/>
  <c r="L206" i="34"/>
  <c r="K206" i="34"/>
  <c r="J206" i="34"/>
  <c r="I206" i="34"/>
  <c r="G206" i="34"/>
  <c r="F206" i="34"/>
  <c r="E206" i="34"/>
  <c r="D206" i="34"/>
  <c r="L204" i="34"/>
  <c r="K204" i="34"/>
  <c r="J204" i="34"/>
  <c r="I204" i="34"/>
  <c r="G204" i="34"/>
  <c r="F204" i="34"/>
  <c r="E204" i="34"/>
  <c r="D204" i="34"/>
  <c r="L202" i="34"/>
  <c r="K202" i="34"/>
  <c r="J202" i="34"/>
  <c r="I202" i="34"/>
  <c r="G202" i="34"/>
  <c r="F202" i="34"/>
  <c r="E202" i="34"/>
  <c r="D202" i="34"/>
  <c r="L200" i="34"/>
  <c r="K200" i="34"/>
  <c r="J200" i="34"/>
  <c r="I200" i="34"/>
  <c r="G200" i="34"/>
  <c r="F200" i="34"/>
  <c r="E200" i="34"/>
  <c r="D200" i="34"/>
  <c r="L198" i="34"/>
  <c r="K198" i="34"/>
  <c r="J198" i="34"/>
  <c r="I198" i="34"/>
  <c r="G198" i="34"/>
  <c r="F198" i="34"/>
  <c r="E198" i="34"/>
  <c r="D198" i="34"/>
  <c r="L196" i="34"/>
  <c r="K196" i="34"/>
  <c r="J196" i="34"/>
  <c r="I196" i="34"/>
  <c r="G196" i="34"/>
  <c r="F196" i="34"/>
  <c r="E196" i="34"/>
  <c r="D196" i="34"/>
  <c r="L194" i="34"/>
  <c r="K194" i="34"/>
  <c r="J194" i="34"/>
  <c r="I194" i="34"/>
  <c r="G194" i="34"/>
  <c r="F194" i="34"/>
  <c r="E194" i="34"/>
  <c r="D194" i="34"/>
  <c r="L192" i="34"/>
  <c r="K192" i="34"/>
  <c r="J192" i="34"/>
  <c r="I192" i="34"/>
  <c r="G192" i="34"/>
  <c r="F192" i="34"/>
  <c r="E192" i="34"/>
  <c r="D192" i="34"/>
  <c r="L190" i="34"/>
  <c r="K190" i="34"/>
  <c r="J190" i="34"/>
  <c r="I190" i="34"/>
  <c r="G190" i="34"/>
  <c r="F190" i="34"/>
  <c r="E190" i="34"/>
  <c r="D190" i="34"/>
  <c r="L188" i="34"/>
  <c r="K188" i="34"/>
  <c r="J188" i="34"/>
  <c r="I188" i="34"/>
  <c r="G188" i="34"/>
  <c r="F188" i="34"/>
  <c r="E188" i="34"/>
  <c r="D188" i="34"/>
  <c r="L186" i="34"/>
  <c r="K186" i="34"/>
  <c r="J186" i="34"/>
  <c r="I186" i="34"/>
  <c r="G186" i="34"/>
  <c r="F186" i="34"/>
  <c r="E186" i="34"/>
  <c r="D186" i="34"/>
  <c r="L184" i="34"/>
  <c r="K184" i="34"/>
  <c r="J184" i="34"/>
  <c r="I184" i="34"/>
  <c r="G184" i="34"/>
  <c r="F184" i="34"/>
  <c r="E184" i="34"/>
  <c r="D184" i="34"/>
  <c r="L182" i="34"/>
  <c r="K182" i="34"/>
  <c r="J182" i="34"/>
  <c r="I182" i="34"/>
  <c r="G182" i="34"/>
  <c r="F182" i="34"/>
  <c r="E182" i="34"/>
  <c r="D182" i="34"/>
  <c r="L180" i="34"/>
  <c r="K180" i="34"/>
  <c r="J180" i="34"/>
  <c r="I180" i="34"/>
  <c r="G180" i="34"/>
  <c r="F180" i="34"/>
  <c r="E180" i="34"/>
  <c r="D180" i="34"/>
  <c r="L178" i="34"/>
  <c r="K178" i="34"/>
  <c r="J178" i="34"/>
  <c r="I178" i="34"/>
  <c r="G178" i="34"/>
  <c r="F178" i="34"/>
  <c r="E178" i="34"/>
  <c r="D178" i="34"/>
  <c r="L176" i="34"/>
  <c r="K176" i="34"/>
  <c r="J176" i="34"/>
  <c r="I176" i="34"/>
  <c r="G176" i="34"/>
  <c r="F176" i="34"/>
  <c r="E176" i="34"/>
  <c r="D176" i="34"/>
  <c r="L174" i="34"/>
  <c r="K174" i="34"/>
  <c r="J174" i="34"/>
  <c r="I174" i="34"/>
  <c r="G174" i="34"/>
  <c r="F174" i="34"/>
  <c r="E174" i="34"/>
  <c r="D174" i="34"/>
  <c r="L172" i="34"/>
  <c r="K172" i="34"/>
  <c r="J172" i="34"/>
  <c r="I172" i="34"/>
  <c r="G172" i="34"/>
  <c r="F172" i="34"/>
  <c r="E172" i="34"/>
  <c r="D172" i="34"/>
  <c r="L170" i="34"/>
  <c r="K170" i="34"/>
  <c r="J170" i="34"/>
  <c r="I170" i="34"/>
  <c r="G170" i="34"/>
  <c r="F170" i="34"/>
  <c r="E170" i="34"/>
  <c r="D170" i="34"/>
  <c r="L168" i="34"/>
  <c r="K168" i="34"/>
  <c r="J168" i="34"/>
  <c r="I168" i="34"/>
  <c r="G168" i="34"/>
  <c r="F168" i="34"/>
  <c r="E168" i="34"/>
  <c r="D168" i="34"/>
  <c r="L166" i="34"/>
  <c r="K166" i="34"/>
  <c r="J166" i="34"/>
  <c r="I166" i="34"/>
  <c r="G166" i="34"/>
  <c r="F166" i="34"/>
  <c r="E166" i="34"/>
  <c r="D166" i="34"/>
  <c r="L164" i="34"/>
  <c r="K164" i="34"/>
  <c r="J164" i="34"/>
  <c r="I164" i="34"/>
  <c r="G164" i="34"/>
  <c r="F164" i="34"/>
  <c r="E164" i="34"/>
  <c r="D164" i="34"/>
  <c r="L162" i="34"/>
  <c r="K162" i="34"/>
  <c r="J162" i="34"/>
  <c r="I162" i="34"/>
  <c r="G162" i="34"/>
  <c r="F162" i="34"/>
  <c r="E162" i="34"/>
  <c r="D162" i="34"/>
  <c r="L160" i="34"/>
  <c r="K160" i="34"/>
  <c r="J160" i="34"/>
  <c r="I160" i="34"/>
  <c r="G160" i="34"/>
  <c r="F160" i="34"/>
  <c r="E160" i="34"/>
  <c r="D160" i="34"/>
  <c r="L158" i="34"/>
  <c r="K158" i="34"/>
  <c r="J158" i="34"/>
  <c r="I158" i="34"/>
  <c r="G158" i="34"/>
  <c r="F158" i="34"/>
  <c r="E158" i="34"/>
  <c r="D158" i="34"/>
  <c r="L156" i="34"/>
  <c r="K156" i="34"/>
  <c r="J156" i="34"/>
  <c r="I156" i="34"/>
  <c r="G156" i="34"/>
  <c r="F156" i="34"/>
  <c r="E156" i="34"/>
  <c r="D156" i="34"/>
  <c r="L154" i="34"/>
  <c r="K154" i="34"/>
  <c r="J154" i="34"/>
  <c r="I154" i="34"/>
  <c r="G154" i="34"/>
  <c r="F154" i="34"/>
  <c r="E154" i="34"/>
  <c r="D154" i="34"/>
  <c r="L152" i="34"/>
  <c r="K152" i="34"/>
  <c r="J152" i="34"/>
  <c r="I152" i="34"/>
  <c r="G152" i="34"/>
  <c r="F152" i="34"/>
  <c r="E152" i="34"/>
  <c r="D152" i="34"/>
  <c r="L150" i="34"/>
  <c r="K150" i="34"/>
  <c r="J150" i="34"/>
  <c r="I150" i="34"/>
  <c r="G150" i="34"/>
  <c r="F150" i="34"/>
  <c r="E150" i="34"/>
  <c r="D150" i="34"/>
  <c r="L148" i="34"/>
  <c r="K148" i="34"/>
  <c r="J148" i="34"/>
  <c r="I148" i="34"/>
  <c r="G148" i="34"/>
  <c r="F148" i="34"/>
  <c r="E148" i="34"/>
  <c r="D148" i="34"/>
  <c r="L146" i="34"/>
  <c r="K146" i="34"/>
  <c r="J146" i="34"/>
  <c r="I146" i="34"/>
  <c r="G146" i="34"/>
  <c r="F146" i="34"/>
  <c r="E146" i="34"/>
  <c r="D146" i="34"/>
  <c r="L144" i="34"/>
  <c r="K144" i="34"/>
  <c r="J144" i="34"/>
  <c r="I144" i="34"/>
  <c r="G144" i="34"/>
  <c r="F144" i="34"/>
  <c r="E144" i="34"/>
  <c r="D144" i="34"/>
  <c r="L142" i="34"/>
  <c r="K142" i="34"/>
  <c r="J142" i="34"/>
  <c r="I142" i="34"/>
  <c r="G142" i="34"/>
  <c r="F142" i="34"/>
  <c r="E142" i="34"/>
  <c r="D142" i="34"/>
  <c r="L140" i="34"/>
  <c r="K140" i="34"/>
  <c r="J140" i="34"/>
  <c r="I140" i="34"/>
  <c r="G140" i="34"/>
  <c r="F140" i="34"/>
  <c r="E140" i="34"/>
  <c r="D140" i="34"/>
  <c r="L138" i="34"/>
  <c r="K138" i="34"/>
  <c r="J138" i="34"/>
  <c r="I138" i="34"/>
  <c r="G138" i="34"/>
  <c r="F138" i="34"/>
  <c r="E138" i="34"/>
  <c r="D138" i="34"/>
  <c r="L136" i="34"/>
  <c r="K136" i="34"/>
  <c r="J136" i="34"/>
  <c r="I136" i="34"/>
  <c r="G136" i="34"/>
  <c r="F136" i="34"/>
  <c r="E136" i="34"/>
  <c r="D136" i="34"/>
  <c r="L134" i="34"/>
  <c r="K134" i="34"/>
  <c r="J134" i="34"/>
  <c r="I134" i="34"/>
  <c r="G134" i="34"/>
  <c r="F134" i="34"/>
  <c r="E134" i="34"/>
  <c r="D134" i="34"/>
  <c r="L132" i="34"/>
  <c r="K132" i="34"/>
  <c r="J132" i="34"/>
  <c r="I132" i="34"/>
  <c r="G132" i="34"/>
  <c r="F132" i="34"/>
  <c r="E132" i="34"/>
  <c r="D132" i="34"/>
  <c r="L130" i="34"/>
  <c r="K130" i="34"/>
  <c r="J130" i="34"/>
  <c r="I130" i="34"/>
  <c r="G130" i="34"/>
  <c r="F130" i="34"/>
  <c r="E130" i="34"/>
  <c r="D130" i="34"/>
  <c r="L128" i="34"/>
  <c r="K128" i="34"/>
  <c r="J128" i="34"/>
  <c r="I128" i="34"/>
  <c r="G128" i="34"/>
  <c r="F128" i="34"/>
  <c r="E128" i="34"/>
  <c r="D128" i="34"/>
  <c r="L126" i="34"/>
  <c r="K126" i="34"/>
  <c r="J126" i="34"/>
  <c r="I126" i="34"/>
  <c r="G126" i="34"/>
  <c r="F126" i="34"/>
  <c r="E126" i="34"/>
  <c r="D126" i="34"/>
  <c r="L124" i="34"/>
  <c r="K124" i="34"/>
  <c r="J124" i="34"/>
  <c r="I124" i="34"/>
  <c r="G124" i="34"/>
  <c r="F124" i="34"/>
  <c r="E124" i="34"/>
  <c r="D124" i="34"/>
  <c r="L122" i="34"/>
  <c r="K122" i="34"/>
  <c r="J122" i="34"/>
  <c r="I122" i="34"/>
  <c r="G122" i="34"/>
  <c r="F122" i="34"/>
  <c r="E122" i="34"/>
  <c r="D122" i="34"/>
  <c r="L120" i="34"/>
  <c r="K120" i="34"/>
  <c r="J120" i="34"/>
  <c r="I120" i="34"/>
  <c r="G120" i="34"/>
  <c r="F120" i="34"/>
  <c r="E120" i="34"/>
  <c r="D120" i="34"/>
  <c r="L118" i="34"/>
  <c r="K118" i="34"/>
  <c r="J118" i="34"/>
  <c r="I118" i="34"/>
  <c r="G118" i="34"/>
  <c r="F118" i="34"/>
  <c r="E118" i="34"/>
  <c r="D118" i="34"/>
  <c r="L116" i="34"/>
  <c r="K116" i="34"/>
  <c r="J116" i="34"/>
  <c r="I116" i="34"/>
  <c r="G116" i="34"/>
  <c r="F116" i="34"/>
  <c r="E116" i="34"/>
  <c r="D116" i="34"/>
  <c r="L114" i="34"/>
  <c r="K114" i="34"/>
  <c r="J114" i="34"/>
  <c r="I114" i="34"/>
  <c r="G114" i="34"/>
  <c r="F114" i="34"/>
  <c r="E114" i="34"/>
  <c r="D114" i="34"/>
  <c r="L112" i="34"/>
  <c r="K112" i="34"/>
  <c r="J112" i="34"/>
  <c r="I112" i="34"/>
  <c r="G112" i="34"/>
  <c r="F112" i="34"/>
  <c r="E112" i="34"/>
  <c r="D112" i="34"/>
  <c r="L110" i="34"/>
  <c r="K110" i="34"/>
  <c r="J110" i="34"/>
  <c r="I110" i="34"/>
  <c r="G110" i="34"/>
  <c r="F110" i="34"/>
  <c r="E110" i="34"/>
  <c r="D110" i="34"/>
  <c r="L108" i="34"/>
  <c r="K108" i="34"/>
  <c r="J108" i="34"/>
  <c r="I108" i="34"/>
  <c r="G108" i="34"/>
  <c r="F108" i="34"/>
  <c r="E108" i="34"/>
  <c r="D108" i="34"/>
  <c r="L100" i="34"/>
  <c r="K100" i="34"/>
  <c r="J100" i="34"/>
  <c r="I100" i="34"/>
  <c r="G100" i="34"/>
  <c r="F100" i="34"/>
  <c r="E100" i="34"/>
  <c r="D100" i="34"/>
  <c r="L98" i="34"/>
  <c r="K98" i="34"/>
  <c r="J98" i="34"/>
  <c r="I98" i="34"/>
  <c r="G98" i="34"/>
  <c r="F98" i="34"/>
  <c r="E98" i="34"/>
  <c r="D98" i="34"/>
  <c r="L96" i="34"/>
  <c r="K96" i="34"/>
  <c r="J96" i="34"/>
  <c r="I96" i="34"/>
  <c r="G96" i="34"/>
  <c r="F96" i="34"/>
  <c r="E96" i="34"/>
  <c r="D96" i="34"/>
  <c r="L94" i="34"/>
  <c r="K94" i="34"/>
  <c r="J94" i="34"/>
  <c r="I94" i="34"/>
  <c r="G94" i="34"/>
  <c r="F94" i="34"/>
  <c r="E94" i="34"/>
  <c r="D94" i="34"/>
  <c r="L84" i="34"/>
  <c r="K84" i="34"/>
  <c r="J84" i="34"/>
  <c r="I84" i="34"/>
  <c r="G84" i="34"/>
  <c r="F84" i="34"/>
  <c r="E84" i="34"/>
  <c r="D84" i="34"/>
  <c r="L82" i="34"/>
  <c r="K82" i="34"/>
  <c r="J82" i="34"/>
  <c r="I82" i="34"/>
  <c r="G82" i="34"/>
  <c r="F82" i="34"/>
  <c r="E82" i="34"/>
  <c r="D82" i="34"/>
  <c r="L80" i="34"/>
  <c r="K80" i="34"/>
  <c r="J80" i="34"/>
  <c r="I80" i="34"/>
  <c r="G80" i="34"/>
  <c r="F80" i="34"/>
  <c r="E80" i="34"/>
  <c r="D80" i="34"/>
  <c r="L78" i="34"/>
  <c r="K78" i="34"/>
  <c r="J78" i="34"/>
  <c r="I78" i="34"/>
  <c r="G78" i="34"/>
  <c r="F78" i="34"/>
  <c r="E78" i="34"/>
  <c r="D78" i="34"/>
  <c r="L76" i="34"/>
  <c r="K76" i="34"/>
  <c r="J76" i="34"/>
  <c r="I76" i="34"/>
  <c r="G76" i="34"/>
  <c r="F76" i="34"/>
  <c r="E76" i="34"/>
  <c r="D76" i="34"/>
  <c r="L74" i="34"/>
  <c r="K74" i="34"/>
  <c r="J74" i="34"/>
  <c r="I74" i="34"/>
  <c r="G74" i="34"/>
  <c r="F74" i="34"/>
  <c r="E74" i="34"/>
  <c r="D74" i="34"/>
  <c r="K72" i="34"/>
  <c r="J72" i="34"/>
  <c r="I72" i="34"/>
  <c r="G72" i="34"/>
  <c r="F72" i="34"/>
  <c r="E72" i="34"/>
  <c r="D72" i="34"/>
  <c r="L70" i="34"/>
  <c r="K70" i="34"/>
  <c r="J70" i="34"/>
  <c r="I70" i="34"/>
  <c r="G70" i="34"/>
  <c r="F70" i="34"/>
  <c r="E70" i="34"/>
  <c r="D70" i="34"/>
  <c r="L68" i="34"/>
  <c r="K68" i="34"/>
  <c r="J68" i="34"/>
  <c r="I68" i="34"/>
  <c r="G68" i="34"/>
  <c r="F68" i="34"/>
  <c r="E68" i="34"/>
  <c r="D68" i="34"/>
  <c r="L66" i="34"/>
  <c r="K66" i="34"/>
  <c r="J66" i="34"/>
  <c r="I66" i="34"/>
  <c r="G66" i="34"/>
  <c r="F66" i="34"/>
  <c r="E66" i="34"/>
  <c r="D66" i="34"/>
  <c r="L64" i="34"/>
  <c r="K64" i="34"/>
  <c r="J64" i="34"/>
  <c r="I64" i="34"/>
  <c r="G64" i="34"/>
  <c r="F64" i="34"/>
  <c r="E64" i="34"/>
  <c r="D64" i="34"/>
  <c r="L62" i="34"/>
  <c r="K62" i="34"/>
  <c r="J62" i="34"/>
  <c r="I62" i="34"/>
  <c r="G62" i="34"/>
  <c r="F62" i="34"/>
  <c r="E62" i="34"/>
  <c r="D62" i="34"/>
  <c r="L60" i="34"/>
  <c r="K60" i="34"/>
  <c r="J60" i="34"/>
  <c r="I60" i="34"/>
  <c r="G60" i="34"/>
  <c r="F60" i="34"/>
  <c r="E60" i="34"/>
  <c r="D60" i="34"/>
  <c r="L58" i="34"/>
  <c r="K58" i="34"/>
  <c r="J58" i="34"/>
  <c r="I58" i="34"/>
  <c r="G58" i="34"/>
  <c r="F58" i="34"/>
  <c r="E58" i="34"/>
  <c r="D58" i="34"/>
  <c r="L56" i="34"/>
  <c r="K56" i="34"/>
  <c r="J56" i="34"/>
  <c r="I56" i="34"/>
  <c r="G56" i="34"/>
  <c r="F56" i="34"/>
  <c r="E56" i="34"/>
  <c r="D56" i="34"/>
  <c r="L54" i="34"/>
  <c r="K54" i="34"/>
  <c r="J54" i="34"/>
  <c r="I54" i="34"/>
  <c r="G54" i="34"/>
  <c r="F54" i="34"/>
  <c r="E54" i="34"/>
  <c r="D54" i="34"/>
  <c r="L52" i="34"/>
  <c r="K52" i="34"/>
  <c r="J52" i="34"/>
  <c r="I52" i="34"/>
  <c r="G52" i="34"/>
  <c r="F52" i="34"/>
  <c r="E52" i="34"/>
  <c r="D52" i="34"/>
  <c r="L50" i="34"/>
  <c r="K50" i="34"/>
  <c r="J50" i="34"/>
  <c r="I50" i="34"/>
  <c r="G50" i="34"/>
  <c r="F50" i="34"/>
  <c r="E50" i="34"/>
  <c r="D50" i="34"/>
  <c r="L28" i="34"/>
  <c r="K28" i="34"/>
  <c r="J28" i="34"/>
  <c r="I28" i="34"/>
  <c r="G28" i="34"/>
  <c r="F28" i="34"/>
  <c r="E28" i="34"/>
  <c r="D28" i="34"/>
  <c r="L26" i="34"/>
  <c r="K26" i="34"/>
  <c r="J26" i="34"/>
  <c r="I26" i="34"/>
  <c r="G26" i="34"/>
  <c r="F26" i="34"/>
  <c r="E26" i="34"/>
  <c r="D26" i="34"/>
  <c r="L24" i="34"/>
  <c r="K24" i="34"/>
  <c r="J24" i="34"/>
  <c r="I24" i="34"/>
  <c r="G24" i="34"/>
  <c r="F24" i="34"/>
  <c r="E24" i="34"/>
  <c r="D24" i="34"/>
  <c r="L22" i="34"/>
  <c r="K22" i="34"/>
  <c r="J22" i="34"/>
  <c r="I22" i="34"/>
  <c r="G22" i="34"/>
  <c r="F22" i="34"/>
  <c r="E22" i="34"/>
  <c r="D22" i="34"/>
  <c r="L20" i="34"/>
  <c r="K20" i="34"/>
  <c r="J20" i="34"/>
  <c r="I20" i="34"/>
  <c r="G20" i="34"/>
  <c r="F20" i="34"/>
  <c r="E20" i="34"/>
  <c r="D20" i="34"/>
  <c r="L18" i="34"/>
  <c r="K18" i="34"/>
  <c r="J18" i="34"/>
  <c r="I18" i="34"/>
  <c r="G18" i="34"/>
  <c r="F18" i="34"/>
  <c r="E18" i="34"/>
  <c r="D18" i="34"/>
  <c r="L16" i="34"/>
  <c r="K16" i="34"/>
  <c r="J16" i="34"/>
  <c r="I16" i="34"/>
  <c r="G16" i="34"/>
  <c r="F16" i="34"/>
  <c r="E16" i="34"/>
  <c r="D16" i="34"/>
  <c r="N15" i="34"/>
  <c r="N17" i="34" s="1"/>
  <c r="N19" i="34" s="1"/>
  <c r="N21" i="34" s="1"/>
  <c r="N23" i="34" s="1"/>
  <c r="N25" i="34" s="1"/>
  <c r="N27" i="34" s="1"/>
  <c r="N49" i="34" s="1"/>
  <c r="N51" i="34" s="1"/>
  <c r="N53" i="34" s="1"/>
  <c r="N55" i="34" s="1"/>
  <c r="N57" i="34" s="1"/>
  <c r="N59" i="34" s="1"/>
  <c r="N61" i="34" s="1"/>
  <c r="N63" i="34" s="1"/>
  <c r="N65" i="34" s="1"/>
  <c r="N67" i="34" s="1"/>
  <c r="N69" i="34" s="1"/>
  <c r="N73" i="34" s="1"/>
  <c r="N75" i="34" s="1"/>
  <c r="N77" i="34" s="1"/>
  <c r="N79" i="34" s="1"/>
  <c r="N91" i="34" s="1"/>
  <c r="N71" i="34" s="1"/>
  <c r="N93" i="34" s="1"/>
  <c r="N95" i="34" s="1"/>
  <c r="N97" i="34" s="1"/>
  <c r="N99" i="34" s="1"/>
  <c r="N101" i="34" s="1"/>
  <c r="N103" i="34" s="1"/>
  <c r="N105" i="34" s="1"/>
  <c r="N81" i="34" s="1"/>
  <c r="N83" i="34" s="1"/>
  <c r="N85" i="34" s="1"/>
  <c r="N87" i="34" s="1"/>
  <c r="N89" i="34" s="1"/>
  <c r="N107" i="34" s="1"/>
  <c r="N109" i="34" s="1"/>
  <c r="N111" i="34" s="1"/>
  <c r="N113" i="34" s="1"/>
  <c r="N115" i="34" s="1"/>
  <c r="N117" i="34" s="1"/>
  <c r="N119" i="34" s="1"/>
  <c r="N121" i="34" s="1"/>
  <c r="N123" i="34" s="1"/>
  <c r="N125" i="34" s="1"/>
  <c r="N127" i="34" s="1"/>
  <c r="N129" i="34" s="1"/>
  <c r="N131" i="34" s="1"/>
  <c r="N133" i="34" s="1"/>
  <c r="N135" i="34" s="1"/>
  <c r="N137" i="34" s="1"/>
  <c r="N139" i="34" s="1"/>
  <c r="N141" i="34" s="1"/>
  <c r="N143" i="34" s="1"/>
  <c r="N145" i="34" s="1"/>
  <c r="N147" i="34" s="1"/>
  <c r="N149" i="34" s="1"/>
  <c r="N151" i="34" s="1"/>
  <c r="N153" i="34" s="1"/>
  <c r="N155" i="34" s="1"/>
  <c r="N157" i="34" s="1"/>
  <c r="N159" i="34" s="1"/>
  <c r="N161" i="34" s="1"/>
  <c r="N163" i="34" s="1"/>
  <c r="N165" i="34" s="1"/>
  <c r="N167" i="34" s="1"/>
  <c r="N169" i="34" s="1"/>
  <c r="N171" i="34" s="1"/>
  <c r="N173" i="34" s="1"/>
  <c r="N175" i="34" s="1"/>
  <c r="N177" i="34" s="1"/>
  <c r="N179" i="34" s="1"/>
  <c r="N181" i="34" s="1"/>
  <c r="N183" i="34" s="1"/>
  <c r="N185" i="34" s="1"/>
  <c r="N187" i="34" s="1"/>
  <c r="N189" i="34" s="1"/>
  <c r="N191" i="34" s="1"/>
  <c r="N193" i="34" s="1"/>
  <c r="N195" i="34" s="1"/>
  <c r="N197" i="34" s="1"/>
  <c r="N199" i="34" s="1"/>
  <c r="N201" i="34" s="1"/>
  <c r="N203" i="34" s="1"/>
  <c r="N205" i="34" s="1"/>
  <c r="N207" i="34" s="1"/>
  <c r="N209" i="34" s="1"/>
  <c r="L14" i="34"/>
  <c r="K14" i="34"/>
  <c r="J14" i="34"/>
  <c r="I14" i="34"/>
  <c r="G14" i="34"/>
  <c r="F14" i="34"/>
  <c r="T13" i="34"/>
  <c r="AM30" i="33"/>
  <c r="AL30" i="33"/>
  <c r="AJ30" i="33"/>
  <c r="AL28" i="33"/>
  <c r="AK28" i="33"/>
  <c r="AL24" i="33"/>
  <c r="AK24" i="33"/>
  <c r="AL20" i="33"/>
  <c r="AK20" i="33"/>
  <c r="AL16" i="33"/>
  <c r="AK16" i="33"/>
  <c r="AL12" i="33"/>
  <c r="AK12" i="33"/>
  <c r="AL8" i="33"/>
  <c r="AK8" i="33"/>
  <c r="AK30" i="33" s="1"/>
  <c r="S19" i="34" l="1"/>
  <c r="S15" i="34"/>
  <c r="S17" i="34"/>
  <c r="S20" i="34"/>
  <c r="S24" i="34"/>
  <c r="S26" i="34"/>
  <c r="S14" i="34"/>
  <c r="S18" i="34"/>
  <c r="S22" i="34"/>
  <c r="S25" i="34"/>
  <c r="S27" i="34"/>
  <c r="S16" i="34"/>
  <c r="S21" i="34"/>
  <c r="S23" i="34"/>
  <c r="S13" i="34" l="1"/>
</calcChain>
</file>

<file path=xl/sharedStrings.xml><?xml version="1.0" encoding="utf-8"?>
<sst xmlns="http://schemas.openxmlformats.org/spreadsheetml/2006/main" count="1356" uniqueCount="170">
  <si>
    <t xml:space="preserve">    시간
일자</t>
  </si>
  <si>
    <t>2교시</t>
  </si>
  <si>
    <t>3교시</t>
  </si>
  <si>
    <t>4교시</t>
  </si>
  <si>
    <t>점심시간</t>
  </si>
  <si>
    <t>5교시</t>
  </si>
  <si>
    <t>6교시</t>
  </si>
  <si>
    <t>7교시</t>
  </si>
  <si>
    <t>과목명</t>
  </si>
  <si>
    <t>강사</t>
  </si>
  <si>
    <t>직업기초능력</t>
    <phoneticPr fontId="2" type="noConversion"/>
  </si>
  <si>
    <t>대한상공회의소</t>
    <phoneticPr fontId="2" type="noConversion"/>
  </si>
  <si>
    <t>프로그래밍 언어활용</t>
  </si>
  <si>
    <t>빅데이터 수집시스템 개발</t>
    <phoneticPr fontId="2" type="noConversion"/>
  </si>
  <si>
    <t>빅데이터 저장시스템 개발</t>
  </si>
  <si>
    <t>빅데이터 분석 플랫폼 시스템 개발</t>
  </si>
  <si>
    <t>빅데이터 플랫폼 요구사항 분석 및 아키텍처 설계</t>
  </si>
  <si>
    <t>통계기반 데이터 분석</t>
  </si>
  <si>
    <t>텍스트 데이터 분석</t>
  </si>
  <si>
    <t>빅데이터 분석 결과 시각화</t>
  </si>
  <si>
    <t>빅데이터 저장시스템 개발</t>
    <phoneticPr fontId="2" type="noConversion"/>
  </si>
  <si>
    <t>프로그래밍 언어활용</t>
    <phoneticPr fontId="2" type="noConversion"/>
  </si>
  <si>
    <t>통계기반 데이터 분석</t>
    <phoneticPr fontId="2" type="noConversion"/>
  </si>
  <si>
    <t>데이터 입출력구현</t>
  </si>
  <si>
    <t>빅데이터 인사이트 도출</t>
  </si>
  <si>
    <t>빅데이터 분석 플랫폼 시스템 개발</t>
    <phoneticPr fontId="2" type="noConversion"/>
  </si>
  <si>
    <t>계</t>
  </si>
  <si>
    <t xml:space="preserve">시간 </t>
  </si>
  <si>
    <t>시간</t>
  </si>
  <si>
    <t>내용</t>
  </si>
  <si>
    <t>토</t>
  </si>
  <si>
    <t>일</t>
  </si>
  <si>
    <t>월</t>
  </si>
  <si>
    <t>화</t>
  </si>
  <si>
    <t>수</t>
  </si>
  <si>
    <t>목</t>
  </si>
  <si>
    <t>금</t>
  </si>
  <si>
    <t>2020년 연간종합교육훈련예정표</t>
    <phoneticPr fontId="2" type="noConversion"/>
  </si>
  <si>
    <t>수정일 : 20.09.07</t>
    <phoneticPr fontId="16" type="noConversion"/>
  </si>
  <si>
    <t>*범례 :</t>
    <phoneticPr fontId="2" type="noConversion"/>
  </si>
  <si>
    <t>토요일, 일요일, 공휴일</t>
    <phoneticPr fontId="2" type="noConversion"/>
  </si>
  <si>
    <t>구분</t>
    <phoneticPr fontId="2" type="noConversion"/>
  </si>
  <si>
    <t xml:space="preserve">   일
월</t>
    <phoneticPr fontId="2" type="noConversion"/>
  </si>
  <si>
    <t>주수</t>
    <phoneticPr fontId="2" type="noConversion"/>
  </si>
  <si>
    <t>시 간 수</t>
    <phoneticPr fontId="2" type="noConversion"/>
  </si>
  <si>
    <t>비 고</t>
    <phoneticPr fontId="2" type="noConversion"/>
  </si>
  <si>
    <t>(운영시간)</t>
    <phoneticPr fontId="2" type="noConversion"/>
  </si>
  <si>
    <t>일수</t>
    <phoneticPr fontId="2" type="noConversion"/>
  </si>
  <si>
    <t>광복절</t>
    <phoneticPr fontId="16" type="noConversion"/>
  </si>
  <si>
    <t>임시공휴일</t>
    <phoneticPr fontId="16" type="noConversion"/>
  </si>
  <si>
    <t>입학식 및 오리엔테이션</t>
    <phoneticPr fontId="16" type="noConversion"/>
  </si>
  <si>
    <t>수업중단</t>
    <phoneticPr fontId="16" type="noConversion"/>
  </si>
  <si>
    <t>이</t>
    <phoneticPr fontId="16" type="noConversion"/>
  </si>
  <si>
    <t>이</t>
    <phoneticPr fontId="16" type="noConversion"/>
  </si>
  <si>
    <t>이은하</t>
    <phoneticPr fontId="16" type="noConversion"/>
  </si>
  <si>
    <t>이정구</t>
    <phoneticPr fontId="16" type="noConversion"/>
  </si>
  <si>
    <t>토</t>
    <phoneticPr fontId="16" type="noConversion"/>
  </si>
  <si>
    <t>월</t>
    <phoneticPr fontId="16" type="noConversion"/>
  </si>
  <si>
    <t>우</t>
    <phoneticPr fontId="16" type="noConversion"/>
  </si>
  <si>
    <t>우재남</t>
    <phoneticPr fontId="16" type="noConversion"/>
  </si>
  <si>
    <t>수업중단</t>
    <phoneticPr fontId="16" type="noConversion"/>
  </si>
  <si>
    <t>수업중단</t>
    <phoneticPr fontId="16" type="noConversion"/>
  </si>
  <si>
    <t>추석연휴</t>
    <phoneticPr fontId="16" type="noConversion"/>
  </si>
  <si>
    <t>엄</t>
    <phoneticPr fontId="16" type="noConversion"/>
  </si>
  <si>
    <t>엄순현</t>
    <phoneticPr fontId="16" type="noConversion"/>
  </si>
  <si>
    <t>이</t>
    <phoneticPr fontId="16" type="noConversion"/>
  </si>
  <si>
    <t>우</t>
    <phoneticPr fontId="16" type="noConversion"/>
  </si>
  <si>
    <t>일</t>
    <phoneticPr fontId="16" type="noConversion"/>
  </si>
  <si>
    <t>수</t>
    <phoneticPr fontId="16" type="noConversion"/>
  </si>
  <si>
    <t>추석</t>
    <phoneticPr fontId="16" type="noConversion"/>
  </si>
  <si>
    <t>추석연휴</t>
    <phoneticPr fontId="16" type="noConversion"/>
  </si>
  <si>
    <t>개천절</t>
    <phoneticPr fontId="16" type="noConversion"/>
  </si>
  <si>
    <t>한글날</t>
    <phoneticPr fontId="16" type="noConversion"/>
  </si>
  <si>
    <t>교직원</t>
    <phoneticPr fontId="16" type="noConversion"/>
  </si>
  <si>
    <t>체육대회</t>
    <phoneticPr fontId="16" type="noConversion"/>
  </si>
  <si>
    <t>창립기념일</t>
    <phoneticPr fontId="16" type="noConversion"/>
  </si>
  <si>
    <t>목</t>
    <phoneticPr fontId="16" type="noConversion"/>
  </si>
  <si>
    <t>금</t>
    <phoneticPr fontId="16" type="noConversion"/>
  </si>
  <si>
    <t>월</t>
    <phoneticPr fontId="16" type="noConversion"/>
  </si>
  <si>
    <t>화</t>
    <phoneticPr fontId="16" type="noConversion"/>
  </si>
  <si>
    <t>목</t>
    <phoneticPr fontId="16" type="noConversion"/>
  </si>
  <si>
    <t>일</t>
    <phoneticPr fontId="16" type="noConversion"/>
  </si>
  <si>
    <t>크리스마스</t>
    <phoneticPr fontId="16" type="noConversion"/>
  </si>
  <si>
    <t>엄</t>
    <phoneticPr fontId="16" type="noConversion"/>
  </si>
  <si>
    <t>엄</t>
    <phoneticPr fontId="16" type="noConversion"/>
  </si>
  <si>
    <t>신정</t>
    <phoneticPr fontId="16" type="noConversion"/>
  </si>
  <si>
    <t>수료식</t>
    <phoneticPr fontId="16" type="noConversion"/>
  </si>
  <si>
    <t>수료식</t>
    <phoneticPr fontId="16" type="noConversion"/>
  </si>
  <si>
    <t>토</t>
    <phoneticPr fontId="16" type="noConversion"/>
  </si>
  <si>
    <t>일</t>
    <phoneticPr fontId="16" type="noConversion"/>
  </si>
  <si>
    <t>화</t>
    <phoneticPr fontId="16" type="noConversion"/>
  </si>
  <si>
    <t>수</t>
    <phoneticPr fontId="16" type="noConversion"/>
  </si>
  <si>
    <t>소계</t>
    <phoneticPr fontId="16" type="noConversion"/>
  </si>
  <si>
    <t>2020(2회차) 자바기반 빅데이터 플랫폼 구축전문가</t>
    <phoneticPr fontId="2" type="noConversion"/>
  </si>
  <si>
    <t>강의시간표</t>
    <phoneticPr fontId="2" type="noConversion"/>
  </si>
  <si>
    <t>훈련기관명</t>
    <phoneticPr fontId="2" type="noConversion"/>
  </si>
  <si>
    <t>훈련과정명</t>
    <phoneticPr fontId="2" type="noConversion"/>
  </si>
  <si>
    <t>자바기반 빅데이터 플랫폼 구축전문가</t>
    <phoneticPr fontId="2" type="noConversion"/>
  </si>
  <si>
    <t>강사명</t>
    <phoneticPr fontId="2" type="noConversion"/>
  </si>
  <si>
    <t>이은하,이정구,우재남,엄순현</t>
    <phoneticPr fontId="2" type="noConversion"/>
  </si>
  <si>
    <t>훈련일수/시간</t>
    <phoneticPr fontId="2" type="noConversion"/>
  </si>
  <si>
    <t xml:space="preserve">88일 / </t>
    <phoneticPr fontId="2" type="noConversion"/>
  </si>
  <si>
    <t>700시간</t>
    <phoneticPr fontId="2" type="noConversion"/>
  </si>
  <si>
    <t>강의실</t>
    <phoneticPr fontId="2" type="noConversion"/>
  </si>
  <si>
    <t>403호</t>
    <phoneticPr fontId="2" type="noConversion"/>
  </si>
  <si>
    <t>훈련기간</t>
    <phoneticPr fontId="2" type="noConversion"/>
  </si>
  <si>
    <t>2020. 8. 19 ~ 2020. 1.13</t>
    <phoneticPr fontId="2" type="noConversion"/>
  </si>
  <si>
    <t>1교시</t>
    <phoneticPr fontId="2" type="noConversion"/>
  </si>
  <si>
    <t>8교시</t>
    <phoneticPr fontId="2" type="noConversion"/>
  </si>
  <si>
    <t>1일
시간</t>
    <phoneticPr fontId="2" type="noConversion"/>
  </si>
  <si>
    <t>누적
시간</t>
    <phoneticPr fontId="2" type="noConversion"/>
  </si>
  <si>
    <t>강의순서</t>
    <phoneticPr fontId="2" type="noConversion"/>
  </si>
  <si>
    <t>09:10∼
10:00</t>
    <phoneticPr fontId="2" type="noConversion"/>
  </si>
  <si>
    <t>10:10∼
11:00</t>
    <phoneticPr fontId="2" type="noConversion"/>
  </si>
  <si>
    <t>11:10∼
12:00</t>
    <phoneticPr fontId="2" type="noConversion"/>
  </si>
  <si>
    <t>12:10∼
13:00</t>
    <phoneticPr fontId="2" type="noConversion"/>
  </si>
  <si>
    <t>13:00∼
14:00</t>
    <phoneticPr fontId="2" type="noConversion"/>
  </si>
  <si>
    <t>14:00∼
14:50</t>
    <phoneticPr fontId="2" type="noConversion"/>
  </si>
  <si>
    <t>15:00∼
15:50</t>
    <phoneticPr fontId="2" type="noConversion"/>
  </si>
  <si>
    <t>16:00∼
16:50</t>
    <phoneticPr fontId="2" type="noConversion"/>
  </si>
  <si>
    <t>17:00∼
17:50</t>
    <phoneticPr fontId="2" type="noConversion"/>
  </si>
  <si>
    <t>순번</t>
    <phoneticPr fontId="2" type="noConversion"/>
  </si>
  <si>
    <t>과목명</t>
    <phoneticPr fontId="2" type="noConversion"/>
  </si>
  <si>
    <t>시수</t>
    <phoneticPr fontId="2" type="noConversion"/>
  </si>
  <si>
    <t>배정시간</t>
    <phoneticPr fontId="2" type="noConversion"/>
  </si>
  <si>
    <t>담당교수</t>
    <phoneticPr fontId="2" type="noConversion"/>
  </si>
  <si>
    <t>입학식</t>
    <phoneticPr fontId="2" type="noConversion"/>
  </si>
  <si>
    <t>직업기초능력</t>
    <phoneticPr fontId="2" type="noConversion"/>
  </si>
  <si>
    <t>오리엔테이션</t>
    <phoneticPr fontId="2" type="noConversion"/>
  </si>
  <si>
    <t>직업기초능력</t>
    <phoneticPr fontId="2" type="noConversion"/>
  </si>
  <si>
    <t>이은하</t>
    <phoneticPr fontId="2" type="noConversion"/>
  </si>
  <si>
    <t>프로그래밍 언어활용</t>
    <phoneticPr fontId="2" type="noConversion"/>
  </si>
  <si>
    <t>이정구</t>
    <phoneticPr fontId="2" type="noConversion"/>
  </si>
  <si>
    <t>빅데이터 수집시스템 개발</t>
    <phoneticPr fontId="2" type="noConversion"/>
  </si>
  <si>
    <t>우재남</t>
    <phoneticPr fontId="2" type="noConversion"/>
  </si>
  <si>
    <t>빅데이터 처리시스템 개발</t>
    <phoneticPr fontId="2" type="noConversion"/>
  </si>
  <si>
    <t>빅데이터 플랫폼 화면구현</t>
    <phoneticPr fontId="2" type="noConversion"/>
  </si>
  <si>
    <t>빅데이터 플랫폼 요구사항 분석 및 아키텍처 설계</t>
    <phoneticPr fontId="2" type="noConversion"/>
  </si>
  <si>
    <t>프로그래밍 언어활용</t>
    <phoneticPr fontId="2" type="noConversion"/>
  </si>
  <si>
    <t>데이터 입출력구현</t>
    <phoneticPr fontId="2" type="noConversion"/>
  </si>
  <si>
    <t>머신러닝기반 데이터 분석</t>
    <phoneticPr fontId="2" type="noConversion"/>
  </si>
  <si>
    <t>텍스트 데이터 분석</t>
    <phoneticPr fontId="2" type="noConversion"/>
  </si>
  <si>
    <t>엄순현</t>
    <phoneticPr fontId="2" type="noConversion"/>
  </si>
  <si>
    <t>빅데이터 분석 결과 시각화</t>
    <phoneticPr fontId="2" type="noConversion"/>
  </si>
  <si>
    <t>빅데이터 인사이트 도출</t>
    <phoneticPr fontId="2" type="noConversion"/>
  </si>
  <si>
    <t>수</t>
    <phoneticPr fontId="2" type="noConversion"/>
  </si>
  <si>
    <t>업</t>
    <phoneticPr fontId="2" type="noConversion"/>
  </si>
  <si>
    <t>중</t>
    <phoneticPr fontId="2" type="noConversion"/>
  </si>
  <si>
    <t>단</t>
    <phoneticPr fontId="2" type="noConversion"/>
  </si>
  <si>
    <t>수</t>
    <phoneticPr fontId="2" type="noConversion"/>
  </si>
  <si>
    <t>업</t>
    <phoneticPr fontId="2" type="noConversion"/>
  </si>
  <si>
    <t>중</t>
    <phoneticPr fontId="2" type="noConversion"/>
  </si>
  <si>
    <t>프로그래밍 언어활용</t>
    <phoneticPr fontId="2" type="noConversion"/>
  </si>
  <si>
    <t>빅데이터 수집시스템 개발</t>
    <phoneticPr fontId="2" type="noConversion"/>
  </si>
  <si>
    <t>이정구</t>
    <phoneticPr fontId="2" type="noConversion"/>
  </si>
  <si>
    <t>빅데이터 저장시스템 개발</t>
    <phoneticPr fontId="2" type="noConversion"/>
  </si>
  <si>
    <t>우재남</t>
    <phoneticPr fontId="2" type="noConversion"/>
  </si>
  <si>
    <t>빅데이터 처리시스템 개발</t>
    <phoneticPr fontId="2" type="noConversion"/>
  </si>
  <si>
    <t>빅데이터 플랫폼 화면구현</t>
    <phoneticPr fontId="2" type="noConversion"/>
  </si>
  <si>
    <t>빅데이터 분석 플랫폼 시스템 개발</t>
    <phoneticPr fontId="2" type="noConversion"/>
  </si>
  <si>
    <t>빅데이터 플랫폼 요구사항 분석 및 아키텍처 설계</t>
    <phoneticPr fontId="2" type="noConversion"/>
  </si>
  <si>
    <t>머신러닝기반 데이터 분석</t>
    <phoneticPr fontId="2" type="noConversion"/>
  </si>
  <si>
    <t>빅데이터 분석 결과 시각화</t>
    <phoneticPr fontId="2" type="noConversion"/>
  </si>
  <si>
    <t>빅데이터 인사이트 도출</t>
    <phoneticPr fontId="2" type="noConversion"/>
  </si>
  <si>
    <t>빅데이터 플랫폼 요구사항 분석 및 아키텍처 설계</t>
    <phoneticPr fontId="2" type="noConversion"/>
  </si>
  <si>
    <t>머신러닝기반 데이터 분석</t>
    <phoneticPr fontId="2" type="noConversion"/>
  </si>
  <si>
    <t>과목명</t>
    <phoneticPr fontId="2" type="noConversion"/>
  </si>
  <si>
    <t>빅데이터 인사이트 도출</t>
    <phoneticPr fontId="2" type="noConversion"/>
  </si>
  <si>
    <t>빅데이터 인사이트 도출</t>
    <phoneticPr fontId="2" type="noConversion"/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</si>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</sst>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mm\/dd\(aaa\)"/>
    <numFmt numFmtId="177" formatCode="#&quot;일차&quot;"/>
    <numFmt numFmtId="178" formatCode="mm&quot;월&quot;\ dd&quot;일&quot;"/>
    <numFmt numFmtId="179" formatCode="0_);[Red]\(0\)"/>
    <numFmt numFmtId="180" formatCode="#,##0_);[Red]\(#,##0\)"/>
    <numFmt numFmtId="181" formatCode="#,##0_ "/>
  </numFmts>
  <fonts count="3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10"/>
      <color rgb="FF0070C0"/>
      <name val="돋움"/>
      <family val="3"/>
      <charset val="129"/>
    </font>
    <font>
      <b/>
      <sz val="10"/>
      <color rgb="FF0070C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휴먼명조"/>
      <family val="3"/>
      <charset val="129"/>
    </font>
    <font>
      <sz val="11"/>
      <name val="휴먼명조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/>
      <bottom/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330">
    <xf numFmtId="0" fontId="0" fillId="0" borderId="0" xfId="0">
      <alignment vertical="center"/>
    </xf>
    <xf numFmtId="0" fontId="4" fillId="0" borderId="8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4" fillId="0" borderId="0" xfId="0" applyNumberFormat="1" applyFont="1" applyFill="1" applyAlignment="1">
      <alignment vertical="center" shrinkToFit="1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Alignment="1">
      <alignment vertical="center" shrinkToFit="1"/>
    </xf>
    <xf numFmtId="0" fontId="3" fillId="0" borderId="0" xfId="0" applyFont="1" applyFill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 shrinkToFit="1"/>
    </xf>
    <xf numFmtId="0" fontId="4" fillId="0" borderId="0" xfId="0" applyFont="1" applyFill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horizontal="center" vertical="center" shrinkToFit="1"/>
    </xf>
    <xf numFmtId="0" fontId="4" fillId="0" borderId="20" xfId="0" applyFont="1" applyFill="1" applyBorder="1" applyAlignment="1">
      <alignment horizontal="center" vertical="center" shrinkToFit="1"/>
    </xf>
    <xf numFmtId="176" fontId="3" fillId="0" borderId="0" xfId="0" applyNumberFormat="1" applyFont="1" applyFill="1" applyAlignment="1">
      <alignment horizontal="left" vertical="center"/>
    </xf>
    <xf numFmtId="177" fontId="3" fillId="0" borderId="0" xfId="0" applyNumberFormat="1" applyFont="1" applyFill="1">
      <alignment vertical="center"/>
    </xf>
    <xf numFmtId="177" fontId="3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vertical="center" shrinkToFit="1"/>
    </xf>
    <xf numFmtId="0" fontId="3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8" fillId="0" borderId="8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shrinkToFit="1"/>
    </xf>
    <xf numFmtId="0" fontId="3" fillId="3" borderId="0" xfId="0" applyNumberFormat="1" applyFont="1" applyFill="1" applyBorder="1" applyAlignment="1">
      <alignment horizontal="center" vertical="center" shrinkToFit="1"/>
    </xf>
    <xf numFmtId="0" fontId="3" fillId="3" borderId="0" xfId="0" applyFont="1" applyFill="1">
      <alignment vertical="center"/>
    </xf>
    <xf numFmtId="0" fontId="4" fillId="4" borderId="20" xfId="0" applyFont="1" applyFill="1" applyBorder="1" applyAlignment="1">
      <alignment horizontal="center" vertical="center" shrinkToFit="1"/>
    </xf>
    <xf numFmtId="0" fontId="11" fillId="4" borderId="5" xfId="0" applyFont="1" applyFill="1" applyBorder="1" applyAlignment="1">
      <alignment horizontal="center" vertical="center" shrinkToFit="1"/>
    </xf>
    <xf numFmtId="0" fontId="4" fillId="4" borderId="8" xfId="0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center" vertical="center" shrinkToFit="1"/>
    </xf>
    <xf numFmtId="0" fontId="17" fillId="0" borderId="5" xfId="0" applyFont="1" applyFill="1" applyBorder="1" applyAlignment="1">
      <alignment horizontal="center" vertical="center"/>
    </xf>
    <xf numFmtId="41" fontId="18" fillId="5" borderId="5" xfId="0" applyNumberFormat="1" applyFont="1" applyFill="1" applyBorder="1" applyAlignment="1">
      <alignment horizontal="center" vertical="center"/>
    </xf>
    <xf numFmtId="41" fontId="18" fillId="5" borderId="5" xfId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shrinkToFit="1"/>
    </xf>
    <xf numFmtId="0" fontId="15" fillId="0" borderId="5" xfId="0" applyFont="1" applyFill="1" applyBorder="1" applyAlignment="1">
      <alignment horizontal="center" vertical="center" shrinkToFit="1"/>
    </xf>
    <xf numFmtId="0" fontId="10" fillId="0" borderId="18" xfId="0" applyNumberFormat="1" applyFont="1" applyFill="1" applyBorder="1" applyAlignment="1">
      <alignment vertical="center" shrinkToFit="1"/>
    </xf>
    <xf numFmtId="0" fontId="10" fillId="0" borderId="19" xfId="0" applyNumberFormat="1" applyFont="1" applyFill="1" applyBorder="1" applyAlignment="1">
      <alignment vertical="center" shrinkToFit="1"/>
    </xf>
    <xf numFmtId="176" fontId="4" fillId="0" borderId="18" xfId="0" applyNumberFormat="1" applyFont="1" applyFill="1" applyBorder="1" applyAlignment="1">
      <alignment vertical="center" wrapText="1" shrinkToFit="1"/>
    </xf>
    <xf numFmtId="0" fontId="11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center" vertical="center"/>
    </xf>
    <xf numFmtId="41" fontId="17" fillId="0" borderId="5" xfId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shrinkToFit="1"/>
    </xf>
    <xf numFmtId="0" fontId="4" fillId="0" borderId="4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21" fillId="0" borderId="5" xfId="0" applyFont="1" applyFill="1" applyBorder="1" applyAlignment="1">
      <alignment horizontal="center" vertical="center" shrinkToFit="1"/>
    </xf>
    <xf numFmtId="0" fontId="22" fillId="0" borderId="8" xfId="0" applyFont="1" applyFill="1" applyBorder="1" applyAlignment="1">
      <alignment horizontal="center" vertical="center" shrinkToFit="1"/>
    </xf>
    <xf numFmtId="0" fontId="21" fillId="4" borderId="5" xfId="0" applyFont="1" applyFill="1" applyBorder="1" applyAlignment="1">
      <alignment horizontal="center" vertical="center" shrinkToFit="1"/>
    </xf>
    <xf numFmtId="0" fontId="22" fillId="4" borderId="8" xfId="0" applyFont="1" applyFill="1" applyBorder="1" applyAlignment="1">
      <alignment horizontal="center" vertical="center" shrinkToFit="1"/>
    </xf>
    <xf numFmtId="0" fontId="17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41" fontId="14" fillId="0" borderId="5" xfId="1" applyFont="1" applyFill="1" applyBorder="1" applyAlignment="1">
      <alignment horizontal="center" vertical="center" wrapText="1"/>
    </xf>
    <xf numFmtId="41" fontId="13" fillId="0" borderId="5" xfId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41" fontId="17" fillId="0" borderId="5" xfId="1" applyFont="1" applyFill="1" applyBorder="1" applyAlignment="1">
      <alignment vertical="center"/>
    </xf>
    <xf numFmtId="0" fontId="19" fillId="4" borderId="5" xfId="0" applyFont="1" applyFill="1" applyBorder="1" applyAlignment="1">
      <alignment horizontal="center" vertical="center" shrinkToFit="1"/>
    </xf>
    <xf numFmtId="0" fontId="17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41" fontId="17" fillId="6" borderId="5" xfId="1" applyFont="1" applyFill="1" applyBorder="1" applyAlignment="1">
      <alignment horizontal="center" vertical="center"/>
    </xf>
    <xf numFmtId="41" fontId="14" fillId="6" borderId="5" xfId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shrinkToFit="1"/>
    </xf>
    <xf numFmtId="0" fontId="4" fillId="0" borderId="20" xfId="0" applyFont="1" applyFill="1" applyBorder="1" applyAlignment="1">
      <alignment horizontal="center" vertical="center" wrapText="1"/>
    </xf>
    <xf numFmtId="177" fontId="3" fillId="0" borderId="37" xfId="0" applyNumberFormat="1" applyFont="1" applyFill="1" applyBorder="1" applyAlignment="1">
      <alignment horizontal="left" vertical="center"/>
    </xf>
    <xf numFmtId="0" fontId="10" fillId="4" borderId="20" xfId="0" applyFont="1" applyFill="1" applyBorder="1" applyAlignment="1">
      <alignment horizontal="center" vertical="center" shrinkToFit="1"/>
    </xf>
    <xf numFmtId="0" fontId="4" fillId="7" borderId="20" xfId="0" applyFont="1" applyFill="1" applyBorder="1" applyAlignment="1">
      <alignment horizontal="center" vertical="center" shrinkToFit="1"/>
    </xf>
    <xf numFmtId="0" fontId="4" fillId="7" borderId="8" xfId="0" applyFont="1" applyFill="1" applyBorder="1" applyAlignment="1">
      <alignment horizontal="center" vertical="center" shrinkToFit="1"/>
    </xf>
    <xf numFmtId="0" fontId="4" fillId="7" borderId="5" xfId="0" applyFont="1" applyFill="1" applyBorder="1" applyAlignment="1">
      <alignment horizontal="center" vertical="center" shrinkToFit="1"/>
    </xf>
    <xf numFmtId="0" fontId="10" fillId="7" borderId="5" xfId="0" applyNumberFormat="1" applyFont="1" applyFill="1" applyBorder="1" applyAlignment="1">
      <alignment horizontal="center" vertical="center" shrinkToFit="1"/>
    </xf>
    <xf numFmtId="0" fontId="10" fillId="7" borderId="6" xfId="0" applyNumberFormat="1" applyFont="1" applyFill="1" applyBorder="1" applyAlignment="1">
      <alignment horizontal="center" vertical="center" shrinkToFit="1"/>
    </xf>
    <xf numFmtId="0" fontId="4" fillId="7" borderId="27" xfId="0" applyFont="1" applyFill="1" applyBorder="1" applyAlignment="1">
      <alignment horizontal="center" vertical="center" shrinkToFit="1"/>
    </xf>
    <xf numFmtId="177" fontId="4" fillId="7" borderId="44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shrinkToFit="1"/>
    </xf>
    <xf numFmtId="0" fontId="12" fillId="4" borderId="8" xfId="0" applyFont="1" applyFill="1" applyBorder="1" applyAlignment="1">
      <alignment horizontal="center" vertical="center" shrinkToFit="1"/>
    </xf>
    <xf numFmtId="0" fontId="17" fillId="0" borderId="3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5" applyFont="1" applyAlignment="1">
      <alignment horizontal="right"/>
    </xf>
    <xf numFmtId="0" fontId="20" fillId="0" borderId="0" xfId="5" applyFont="1" applyAlignment="1">
      <alignment horizontal="center"/>
    </xf>
    <xf numFmtId="0" fontId="20" fillId="0" borderId="0" xfId="5" applyFont="1" applyAlignment="1">
      <alignment horizontal="left"/>
    </xf>
    <xf numFmtId="0" fontId="24" fillId="0" borderId="0" xfId="5" applyFont="1" applyAlignment="1">
      <alignment vertical="center" shrinkToFit="1"/>
    </xf>
    <xf numFmtId="0" fontId="24" fillId="0" borderId="0" xfId="5" applyFont="1" applyAlignment="1">
      <alignment horizontal="center" vertical="center" shrinkToFit="1"/>
    </xf>
    <xf numFmtId="0" fontId="25" fillId="0" borderId="0" xfId="5" applyFont="1" applyAlignment="1">
      <alignment horizontal="right"/>
    </xf>
    <xf numFmtId="0" fontId="26" fillId="0" borderId="0" xfId="5" applyFont="1" applyAlignment="1">
      <alignment horizontal="center"/>
    </xf>
    <xf numFmtId="0" fontId="26" fillId="0" borderId="0" xfId="5" applyFont="1" applyAlignment="1">
      <alignment horizontal="left"/>
    </xf>
    <xf numFmtId="0" fontId="27" fillId="10" borderId="0" xfId="5" applyFont="1" applyFill="1" applyAlignment="1">
      <alignment horizontal="center"/>
    </xf>
    <xf numFmtId="0" fontId="27" fillId="11" borderId="0" xfId="5" applyFont="1" applyFill="1" applyAlignment="1">
      <alignment horizontal="center"/>
    </xf>
    <xf numFmtId="0" fontId="27" fillId="12" borderId="0" xfId="5" applyFont="1" applyFill="1" applyAlignment="1">
      <alignment horizontal="center"/>
    </xf>
    <xf numFmtId="181" fontId="26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8" fillId="0" borderId="0" xfId="5" applyFont="1" applyAlignment="1">
      <alignment horizontal="center" vertical="center" shrinkToFit="1"/>
    </xf>
    <xf numFmtId="181" fontId="29" fillId="0" borderId="0" xfId="5" applyNumberFormat="1" applyFont="1" applyAlignment="1">
      <alignment horizontal="center"/>
    </xf>
    <xf numFmtId="0" fontId="29" fillId="0" borderId="0" xfId="5" applyFont="1" applyAlignment="1">
      <alignment horizontal="center"/>
    </xf>
    <xf numFmtId="0" fontId="24" fillId="0" borderId="0" xfId="5" applyFont="1" applyAlignment="1"/>
    <xf numFmtId="0" fontId="27" fillId="13" borderId="0" xfId="5" applyFont="1" applyFill="1" applyAlignment="1">
      <alignment horizontal="center"/>
    </xf>
    <xf numFmtId="0" fontId="14" fillId="0" borderId="36" xfId="0" applyFont="1" applyFill="1" applyBorder="1" applyAlignment="1">
      <alignment vertical="center" wrapText="1"/>
    </xf>
    <xf numFmtId="41" fontId="17" fillId="0" borderId="36" xfId="1" applyFont="1" applyFill="1" applyBorder="1" applyAlignment="1">
      <alignment vertical="center"/>
    </xf>
    <xf numFmtId="0" fontId="23" fillId="0" borderId="8" xfId="0" applyFont="1" applyFill="1" applyBorder="1" applyAlignment="1">
      <alignment horizontal="center" vertical="center" shrinkToFit="1"/>
    </xf>
    <xf numFmtId="0" fontId="3" fillId="0" borderId="106" xfId="0" applyNumberFormat="1" applyFont="1" applyFill="1" applyBorder="1" applyAlignment="1">
      <alignment horizontal="center" vertical="center" shrinkToFit="1"/>
    </xf>
    <xf numFmtId="0" fontId="3" fillId="0" borderId="105" xfId="0" applyNumberFormat="1" applyFont="1" applyFill="1" applyBorder="1" applyAlignment="1">
      <alignment horizontal="center" vertical="center" shrinkToFit="1"/>
    </xf>
    <xf numFmtId="0" fontId="15" fillId="4" borderId="5" xfId="0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vertical="center" shrinkToFit="1"/>
    </xf>
    <xf numFmtId="0" fontId="4" fillId="0" borderId="18" xfId="0" applyFont="1" applyFill="1" applyBorder="1" applyAlignment="1">
      <alignment horizontal="center" vertical="center" shrinkToFit="1"/>
    </xf>
    <xf numFmtId="177" fontId="4" fillId="4" borderId="35" xfId="0" applyNumberFormat="1" applyFont="1" applyFill="1" applyBorder="1" applyAlignment="1">
      <alignment horizontal="center" vertical="center" wrapText="1"/>
    </xf>
    <xf numFmtId="177" fontId="4" fillId="4" borderId="26" xfId="0" applyNumberFormat="1" applyFont="1" applyFill="1" applyBorder="1" applyAlignment="1">
      <alignment horizontal="center" vertical="center" wrapText="1"/>
    </xf>
    <xf numFmtId="176" fontId="4" fillId="4" borderId="36" xfId="0" applyNumberFormat="1" applyFont="1" applyFill="1" applyBorder="1" applyAlignment="1">
      <alignment horizontal="center" vertical="center" wrapText="1" shrinkToFit="1"/>
    </xf>
    <xf numFmtId="176" fontId="4" fillId="4" borderId="28" xfId="0" applyNumberFormat="1" applyFont="1" applyFill="1" applyBorder="1" applyAlignment="1">
      <alignment horizontal="center" vertical="center" wrapText="1" shrinkToFit="1"/>
    </xf>
    <xf numFmtId="0" fontId="10" fillId="4" borderId="5" xfId="0" applyNumberFormat="1" applyFont="1" applyFill="1" applyBorder="1" applyAlignment="1">
      <alignment horizontal="center" vertical="center" shrinkToFit="1"/>
    </xf>
    <xf numFmtId="0" fontId="10" fillId="4" borderId="6" xfId="0" applyNumberFormat="1" applyFont="1" applyFill="1" applyBorder="1" applyAlignment="1">
      <alignment horizontal="center" vertical="center" shrinkToFit="1"/>
    </xf>
    <xf numFmtId="0" fontId="4" fillId="4" borderId="41" xfId="0" applyFont="1" applyFill="1" applyBorder="1" applyAlignment="1">
      <alignment horizontal="center" vertical="center" shrinkToFit="1"/>
    </xf>
    <xf numFmtId="0" fontId="4" fillId="4" borderId="42" xfId="0" applyFont="1" applyFill="1" applyBorder="1" applyAlignment="1">
      <alignment horizontal="center" vertical="center" shrinkToFit="1"/>
    </xf>
    <xf numFmtId="177" fontId="4" fillId="0" borderId="35" xfId="0" applyNumberFormat="1" applyFont="1" applyFill="1" applyBorder="1" applyAlignment="1">
      <alignment horizontal="center" vertical="center" wrapText="1"/>
    </xf>
    <xf numFmtId="177" fontId="4" fillId="0" borderId="26" xfId="0" applyNumberFormat="1" applyFont="1" applyFill="1" applyBorder="1" applyAlignment="1">
      <alignment horizontal="center" vertical="center" wrapText="1"/>
    </xf>
    <xf numFmtId="176" fontId="4" fillId="0" borderId="36" xfId="0" applyNumberFormat="1" applyFont="1" applyFill="1" applyBorder="1" applyAlignment="1">
      <alignment horizontal="center" vertical="center" wrapText="1" shrinkToFit="1"/>
    </xf>
    <xf numFmtId="176" fontId="4" fillId="0" borderId="28" xfId="0" applyNumberFormat="1" applyFont="1" applyFill="1" applyBorder="1" applyAlignment="1">
      <alignment horizontal="center" vertical="center" wrapText="1" shrinkToFit="1"/>
    </xf>
    <xf numFmtId="0" fontId="10" fillId="0" borderId="5" xfId="0" applyNumberFormat="1" applyFont="1" applyFill="1" applyBorder="1" applyAlignment="1">
      <alignment horizontal="center" vertical="center" shrinkToFit="1"/>
    </xf>
    <xf numFmtId="0" fontId="10" fillId="0" borderId="6" xfId="0" applyNumberFormat="1" applyFont="1" applyFill="1" applyBorder="1" applyAlignment="1">
      <alignment horizontal="center" vertical="center" shrinkToFit="1"/>
    </xf>
    <xf numFmtId="0" fontId="10" fillId="0" borderId="36" xfId="0" applyNumberFormat="1" applyFont="1" applyFill="1" applyBorder="1" applyAlignment="1">
      <alignment horizontal="center" vertical="center" shrinkToFit="1"/>
    </xf>
    <xf numFmtId="0" fontId="10" fillId="0" borderId="28" xfId="0" applyNumberFormat="1" applyFont="1" applyFill="1" applyBorder="1" applyAlignment="1">
      <alignment horizontal="center" vertical="center" shrinkToFit="1"/>
    </xf>
    <xf numFmtId="0" fontId="10" fillId="0" borderId="43" xfId="0" applyNumberFormat="1" applyFont="1" applyFill="1" applyBorder="1" applyAlignment="1">
      <alignment horizontal="center" vertical="center" shrinkToFit="1"/>
    </xf>
    <xf numFmtId="0" fontId="10" fillId="0" borderId="39" xfId="0" applyNumberFormat="1" applyFont="1" applyFill="1" applyBorder="1" applyAlignment="1">
      <alignment horizontal="center" vertical="center" shrinkToFit="1"/>
    </xf>
    <xf numFmtId="0" fontId="10" fillId="4" borderId="28" xfId="0" applyNumberFormat="1" applyFont="1" applyFill="1" applyBorder="1" applyAlignment="1">
      <alignment horizontal="center" vertical="center" shrinkToFit="1"/>
    </xf>
    <xf numFmtId="0" fontId="4" fillId="0" borderId="41" xfId="0" applyFont="1" applyFill="1" applyBorder="1" applyAlignment="1">
      <alignment horizontal="center" vertical="center" shrinkToFit="1"/>
    </xf>
    <xf numFmtId="0" fontId="4" fillId="0" borderId="42" xfId="0" applyFont="1" applyFill="1" applyBorder="1" applyAlignment="1">
      <alignment horizontal="center" vertical="center" shrinkToFit="1"/>
    </xf>
    <xf numFmtId="0" fontId="4" fillId="0" borderId="36" xfId="0" applyNumberFormat="1" applyFont="1" applyFill="1" applyBorder="1" applyAlignment="1">
      <alignment horizontal="center" vertical="center" shrinkToFit="1"/>
    </xf>
    <xf numFmtId="0" fontId="4" fillId="0" borderId="28" xfId="0" applyNumberFormat="1" applyFont="1" applyFill="1" applyBorder="1" applyAlignment="1">
      <alignment horizontal="center" vertical="center" shrinkToFit="1"/>
    </xf>
    <xf numFmtId="0" fontId="4" fillId="0" borderId="43" xfId="0" applyNumberFormat="1" applyFont="1" applyFill="1" applyBorder="1" applyAlignment="1">
      <alignment horizontal="center" vertical="center" shrinkToFit="1"/>
    </xf>
    <xf numFmtId="0" fontId="4" fillId="0" borderId="39" xfId="0" applyNumberFormat="1" applyFont="1" applyFill="1" applyBorder="1" applyAlignment="1">
      <alignment horizontal="center" vertical="center" shrinkToFit="1"/>
    </xf>
    <xf numFmtId="176" fontId="4" fillId="7" borderId="36" xfId="0" applyNumberFormat="1" applyFont="1" applyFill="1" applyBorder="1" applyAlignment="1">
      <alignment horizontal="center" vertical="center" wrapText="1" shrinkToFit="1"/>
    </xf>
    <xf numFmtId="176" fontId="4" fillId="7" borderId="28" xfId="0" applyNumberFormat="1" applyFont="1" applyFill="1" applyBorder="1" applyAlignment="1">
      <alignment horizontal="center" vertical="center" wrapText="1" shrinkToFit="1"/>
    </xf>
    <xf numFmtId="0" fontId="10" fillId="4" borderId="36" xfId="0" applyNumberFormat="1" applyFont="1" applyFill="1" applyBorder="1" applyAlignment="1">
      <alignment horizontal="center" vertical="center" shrinkToFit="1"/>
    </xf>
    <xf numFmtId="177" fontId="4" fillId="3" borderId="35" xfId="0" applyNumberFormat="1" applyFont="1" applyFill="1" applyBorder="1" applyAlignment="1">
      <alignment horizontal="center" vertical="center" wrapText="1"/>
    </xf>
    <xf numFmtId="177" fontId="4" fillId="3" borderId="26" xfId="0" applyNumberFormat="1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23" xfId="0" applyFont="1" applyFill="1" applyBorder="1" applyAlignment="1">
      <alignment horizontal="center" vertical="center" shrinkToFit="1"/>
    </xf>
    <xf numFmtId="0" fontId="10" fillId="0" borderId="17" xfId="0" applyNumberFormat="1" applyFont="1" applyFill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 shrinkToFit="1"/>
    </xf>
    <xf numFmtId="0" fontId="7" fillId="2" borderId="8" xfId="0" applyFont="1" applyFill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indent="2" shrinkToFit="1"/>
    </xf>
    <xf numFmtId="0" fontId="9" fillId="0" borderId="10" xfId="0" applyFont="1" applyFill="1" applyBorder="1" applyAlignment="1">
      <alignment horizontal="left" vertical="center" indent="2" shrinkToFit="1"/>
    </xf>
    <xf numFmtId="0" fontId="9" fillId="0" borderId="11" xfId="0" applyFont="1" applyFill="1" applyBorder="1" applyAlignment="1">
      <alignment horizontal="left" vertical="center" indent="2" shrinkToFit="1"/>
    </xf>
    <xf numFmtId="0" fontId="7" fillId="2" borderId="4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shrinkToFit="1"/>
    </xf>
    <xf numFmtId="0" fontId="7" fillId="2" borderId="32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30" fillId="0" borderId="0" xfId="5" applyFont="1" applyAlignment="1">
      <alignment horizontal="center" vertical="center"/>
    </xf>
    <xf numFmtId="0" fontId="31" fillId="0" borderId="45" xfId="5" applyFont="1" applyBorder="1" applyAlignment="1">
      <alignment horizontal="center"/>
    </xf>
    <xf numFmtId="0" fontId="31" fillId="0" borderId="0" xfId="5" applyFont="1" applyAlignment="1">
      <alignment vertical="center" shrinkToFit="1"/>
    </xf>
    <xf numFmtId="0" fontId="31" fillId="0" borderId="45" xfId="5" applyFont="1" applyBorder="1" applyAlignment="1"/>
    <xf numFmtId="0" fontId="31" fillId="0" borderId="21" xfId="5" applyFont="1" applyBorder="1" applyAlignment="1"/>
    <xf numFmtId="0" fontId="31" fillId="8" borderId="36" xfId="5" applyFont="1" applyFill="1" applyBorder="1" applyAlignment="1"/>
    <xf numFmtId="0" fontId="31" fillId="0" borderId="46" xfId="5" applyFont="1" applyBorder="1" applyAlignment="1"/>
    <xf numFmtId="0" fontId="31" fillId="0" borderId="0" xfId="5" applyFont="1" applyAlignment="1">
      <alignment horizontal="center" vertical="center" shrinkToFit="1"/>
    </xf>
    <xf numFmtId="178" fontId="31" fillId="0" borderId="0" xfId="5" quotePrefix="1" applyNumberFormat="1" applyFont="1" applyAlignment="1">
      <alignment vertical="center" shrinkToFit="1"/>
    </xf>
    <xf numFmtId="0" fontId="17" fillId="0" borderId="47" xfId="5" applyFont="1" applyBorder="1" applyAlignment="1">
      <alignment horizontal="center" vertical="center" wrapText="1"/>
    </xf>
    <xf numFmtId="0" fontId="17" fillId="0" borderId="48" xfId="5" applyFont="1" applyBorder="1" applyAlignment="1">
      <alignment vertical="center" wrapText="1"/>
    </xf>
    <xf numFmtId="0" fontId="32" fillId="0" borderId="49" xfId="5" applyFont="1" applyFill="1" applyBorder="1" applyAlignment="1">
      <alignment horizontal="center" vertical="center" shrinkToFit="1"/>
    </xf>
    <xf numFmtId="0" fontId="32" fillId="0" borderId="50" xfId="5" applyFont="1" applyFill="1" applyBorder="1" applyAlignment="1">
      <alignment horizontal="center" vertical="center" shrinkToFit="1"/>
    </xf>
    <xf numFmtId="0" fontId="32" fillId="0" borderId="51" xfId="5" applyFont="1" applyFill="1" applyBorder="1" applyAlignment="1">
      <alignment horizontal="center" vertical="center" shrinkToFit="1"/>
    </xf>
    <xf numFmtId="0" fontId="32" fillId="0" borderId="93" xfId="5" applyFont="1" applyFill="1" applyBorder="1" applyAlignment="1">
      <alignment horizontal="center" vertical="center" shrinkToFit="1"/>
    </xf>
    <xf numFmtId="0" fontId="32" fillId="0" borderId="94" xfId="5" applyFont="1" applyFill="1" applyBorder="1" applyAlignment="1">
      <alignment horizontal="center" vertical="center" shrinkToFit="1"/>
    </xf>
    <xf numFmtId="0" fontId="17" fillId="0" borderId="16" xfId="5" applyFont="1" applyBorder="1" applyAlignment="1">
      <alignment horizontal="center" vertical="center" shrinkToFit="1"/>
    </xf>
    <xf numFmtId="0" fontId="17" fillId="0" borderId="2" xfId="5" applyFont="1" applyBorder="1" applyAlignment="1">
      <alignment horizontal="center" vertical="center" shrinkToFit="1"/>
    </xf>
    <xf numFmtId="0" fontId="17" fillId="0" borderId="3" xfId="5" applyFont="1" applyBorder="1" applyAlignment="1">
      <alignment horizontal="center" vertical="center" shrinkToFit="1"/>
    </xf>
    <xf numFmtId="0" fontId="17" fillId="0" borderId="7" xfId="5" applyFont="1" applyBorder="1" applyAlignment="1">
      <alignment horizontal="center" vertical="center" wrapText="1"/>
    </xf>
    <xf numFmtId="0" fontId="17" fillId="0" borderId="52" xfId="5" applyFont="1" applyBorder="1" applyAlignment="1">
      <alignment vertical="center" wrapText="1"/>
    </xf>
    <xf numFmtId="0" fontId="32" fillId="0" borderId="9" xfId="5" applyFont="1" applyFill="1" applyBorder="1" applyAlignment="1">
      <alignment horizontal="center" vertical="center" shrinkToFit="1"/>
    </xf>
    <xf numFmtId="0" fontId="32" fillId="0" borderId="53" xfId="5" applyFont="1" applyFill="1" applyBorder="1" applyAlignment="1">
      <alignment horizontal="center" vertical="center" shrinkToFit="1"/>
    </xf>
    <xf numFmtId="0" fontId="32" fillId="0" borderId="54" xfId="5" applyFont="1" applyFill="1" applyBorder="1" applyAlignment="1">
      <alignment horizontal="center" vertical="center" shrinkToFit="1"/>
    </xf>
    <xf numFmtId="0" fontId="32" fillId="0" borderId="95" xfId="5" applyFont="1" applyFill="1" applyBorder="1" applyAlignment="1">
      <alignment horizontal="center" vertical="center" shrinkToFit="1"/>
    </xf>
    <xf numFmtId="0" fontId="32" fillId="0" borderId="96" xfId="5" applyFont="1" applyFill="1" applyBorder="1" applyAlignment="1">
      <alignment horizontal="center" vertical="center" shrinkToFit="1"/>
    </xf>
    <xf numFmtId="0" fontId="17" fillId="0" borderId="38" xfId="5" applyFont="1" applyBorder="1" applyAlignment="1">
      <alignment horizontal="center" vertical="center" shrinkToFit="1"/>
    </xf>
    <xf numFmtId="0" fontId="17" fillId="0" borderId="5" xfId="5" applyFont="1" applyBorder="1" applyAlignment="1">
      <alignment horizontal="center" vertical="center" shrinkToFit="1"/>
    </xf>
    <xf numFmtId="0" fontId="17" fillId="0" borderId="9" xfId="5" applyFont="1" applyBorder="1" applyAlignment="1">
      <alignment horizontal="center" vertical="center" shrinkToFit="1"/>
    </xf>
    <xf numFmtId="0" fontId="17" fillId="0" borderId="11" xfId="5" applyFont="1" applyBorder="1" applyAlignment="1">
      <alignment horizontal="center" vertical="center" shrinkToFit="1"/>
    </xf>
    <xf numFmtId="0" fontId="17" fillId="0" borderId="55" xfId="5" applyFont="1" applyBorder="1" applyAlignment="1">
      <alignment horizontal="center" vertical="center" wrapText="1"/>
    </xf>
    <xf numFmtId="0" fontId="32" fillId="0" borderId="56" xfId="5" applyFont="1" applyFill="1" applyBorder="1" applyAlignment="1">
      <alignment horizontal="center" vertical="center" shrinkToFit="1"/>
    </xf>
    <xf numFmtId="0" fontId="32" fillId="0" borderId="57" xfId="5" applyFont="1" applyFill="1" applyBorder="1" applyAlignment="1">
      <alignment horizontal="center" vertical="center" shrinkToFit="1"/>
    </xf>
    <xf numFmtId="0" fontId="32" fillId="0" borderId="58" xfId="5" applyFont="1" applyFill="1" applyBorder="1" applyAlignment="1">
      <alignment horizontal="center" vertical="center" shrinkToFit="1"/>
    </xf>
    <xf numFmtId="0" fontId="32" fillId="0" borderId="97" xfId="5" applyFont="1" applyFill="1" applyBorder="1" applyAlignment="1">
      <alignment horizontal="center" vertical="center" shrinkToFit="1"/>
    </xf>
    <xf numFmtId="0" fontId="32" fillId="0" borderId="72" xfId="5" applyFont="1" applyFill="1" applyBorder="1" applyAlignment="1">
      <alignment horizontal="center" vertical="center" shrinkToFit="1"/>
    </xf>
    <xf numFmtId="0" fontId="17" fillId="0" borderId="36" xfId="5" applyFont="1" applyBorder="1" applyAlignment="1">
      <alignment horizontal="center" vertical="center" shrinkToFit="1"/>
    </xf>
    <xf numFmtId="0" fontId="17" fillId="0" borderId="43" xfId="5" applyFont="1" applyBorder="1" applyAlignment="1">
      <alignment horizontal="center" vertical="center" shrinkToFit="1"/>
    </xf>
    <xf numFmtId="0" fontId="17" fillId="0" borderId="60" xfId="5" applyFont="1" applyFill="1" applyBorder="1" applyAlignment="1">
      <alignment horizontal="center" vertical="center" textRotation="255" wrapText="1"/>
    </xf>
    <xf numFmtId="0" fontId="13" fillId="0" borderId="61" xfId="5" applyFont="1" applyFill="1" applyBorder="1" applyAlignment="1">
      <alignment horizontal="center" vertical="center" wrapText="1"/>
    </xf>
    <xf numFmtId="0" fontId="33" fillId="9" borderId="62" xfId="5" applyFont="1" applyFill="1" applyBorder="1" applyAlignment="1">
      <alignment horizontal="center" vertical="center" shrinkToFit="1"/>
    </xf>
    <xf numFmtId="0" fontId="33" fillId="0" borderId="62" xfId="5" applyFont="1" applyFill="1" applyBorder="1" applyAlignment="1">
      <alignment horizontal="center" vertical="center" shrinkToFit="1"/>
    </xf>
    <xf numFmtId="0" fontId="33" fillId="0" borderId="62" xfId="5" applyFont="1" applyFill="1" applyBorder="1" applyAlignment="1">
      <alignment vertical="center" shrinkToFit="1"/>
    </xf>
    <xf numFmtId="0" fontId="33" fillId="0" borderId="98" xfId="5" applyFont="1" applyFill="1" applyBorder="1" applyAlignment="1">
      <alignment horizontal="center" vertical="center" shrinkToFit="1"/>
    </xf>
    <xf numFmtId="0" fontId="33" fillId="0" borderId="99" xfId="5" applyFont="1" applyFill="1" applyBorder="1" applyAlignment="1">
      <alignment horizontal="center" vertical="center" shrinkToFit="1"/>
    </xf>
    <xf numFmtId="0" fontId="34" fillId="9" borderId="62" xfId="5" applyFont="1" applyFill="1" applyBorder="1" applyAlignment="1">
      <alignment horizontal="center" vertical="center" shrinkToFit="1"/>
    </xf>
    <xf numFmtId="0" fontId="34" fillId="2" borderId="62" xfId="5" applyFont="1" applyFill="1" applyBorder="1" applyAlignment="1">
      <alignment horizontal="center" vertical="center" shrinkToFit="1"/>
    </xf>
    <xf numFmtId="179" fontId="13" fillId="0" borderId="64" xfId="5" applyNumberFormat="1" applyFont="1" applyFill="1" applyBorder="1" applyAlignment="1">
      <alignment horizontal="center" vertical="center" shrinkToFit="1"/>
    </xf>
    <xf numFmtId="180" fontId="13" fillId="0" borderId="64" xfId="5" applyNumberFormat="1" applyFont="1" applyFill="1" applyBorder="1" applyAlignment="1">
      <alignment horizontal="center" vertical="center" shrinkToFit="1"/>
    </xf>
    <xf numFmtId="179" fontId="13" fillId="0" borderId="64" xfId="5" applyNumberFormat="1" applyFont="1" applyFill="1" applyBorder="1" applyAlignment="1">
      <alignment horizontal="center" vertical="center" shrinkToFit="1"/>
    </xf>
    <xf numFmtId="0" fontId="13" fillId="0" borderId="65" xfId="5" applyFont="1" applyFill="1" applyBorder="1" applyAlignment="1">
      <alignment horizontal="center" vertical="center" shrinkToFit="1"/>
    </xf>
    <xf numFmtId="0" fontId="13" fillId="0" borderId="26" xfId="5" applyFont="1" applyFill="1" applyBorder="1" applyAlignment="1">
      <alignment horizontal="center" vertical="center" wrapText="1"/>
    </xf>
    <xf numFmtId="0" fontId="33" fillId="9" borderId="66" xfId="5" applyFont="1" applyFill="1" applyBorder="1" applyAlignment="1">
      <alignment horizontal="center" vertical="center" shrinkToFit="1"/>
    </xf>
    <xf numFmtId="0" fontId="33" fillId="0" borderId="66" xfId="5" applyFont="1" applyFill="1" applyBorder="1" applyAlignment="1">
      <alignment horizontal="center" vertical="center" shrinkToFit="1"/>
    </xf>
    <xf numFmtId="0" fontId="33" fillId="0" borderId="66" xfId="5" applyFont="1" applyFill="1" applyBorder="1" applyAlignment="1">
      <alignment vertical="center" shrinkToFit="1"/>
    </xf>
    <xf numFmtId="0" fontId="33" fillId="0" borderId="78" xfId="5" applyFont="1" applyFill="1" applyBorder="1" applyAlignment="1">
      <alignment horizontal="center" vertical="center" shrinkToFit="1"/>
    </xf>
    <xf numFmtId="0" fontId="33" fillId="0" borderId="100" xfId="5" applyFont="1" applyFill="1" applyBorder="1" applyAlignment="1">
      <alignment horizontal="center" vertical="center" shrinkToFit="1"/>
    </xf>
    <xf numFmtId="0" fontId="34" fillId="9" borderId="66" xfId="5" applyFont="1" applyFill="1" applyBorder="1" applyAlignment="1">
      <alignment horizontal="center" vertical="center" shrinkToFit="1"/>
    </xf>
    <xf numFmtId="0" fontId="34" fillId="2" borderId="66" xfId="5" applyFont="1" applyFill="1" applyBorder="1" applyAlignment="1">
      <alignment horizontal="center" vertical="center" shrinkToFit="1"/>
    </xf>
    <xf numFmtId="0" fontId="33" fillId="13" borderId="66" xfId="5" applyFont="1" applyFill="1" applyBorder="1" applyAlignment="1">
      <alignment horizontal="center" vertical="center" shrinkToFit="1"/>
    </xf>
    <xf numFmtId="0" fontId="33" fillId="10" borderId="66" xfId="5" applyFont="1" applyFill="1" applyBorder="1" applyAlignment="1">
      <alignment horizontal="center" vertical="center" shrinkToFit="1"/>
    </xf>
    <xf numFmtId="0" fontId="13" fillId="5" borderId="67" xfId="5" applyFont="1" applyFill="1" applyBorder="1" applyAlignment="1">
      <alignment horizontal="center" vertical="center" shrinkToFit="1"/>
    </xf>
    <xf numFmtId="179" fontId="13" fillId="0" borderId="38" xfId="5" applyNumberFormat="1" applyFont="1" applyFill="1" applyBorder="1" applyAlignment="1">
      <alignment horizontal="center" vertical="center" shrinkToFit="1"/>
    </xf>
    <xf numFmtId="180" fontId="13" fillId="0" borderId="38" xfId="5" applyNumberFormat="1" applyFont="1" applyFill="1" applyBorder="1" applyAlignment="1">
      <alignment horizontal="center" vertical="center" shrinkToFit="1"/>
    </xf>
    <xf numFmtId="179" fontId="13" fillId="0" borderId="38" xfId="5" applyNumberFormat="1" applyFont="1" applyFill="1" applyBorder="1" applyAlignment="1">
      <alignment horizontal="center" vertical="center" shrinkToFit="1"/>
    </xf>
    <xf numFmtId="0" fontId="13" fillId="0" borderId="68" xfId="5" applyFont="1" applyFill="1" applyBorder="1" applyAlignment="1">
      <alignment horizontal="center" vertical="center" shrinkToFit="1"/>
    </xf>
    <xf numFmtId="0" fontId="13" fillId="0" borderId="4" xfId="5" applyFont="1" applyFill="1" applyBorder="1" applyAlignment="1">
      <alignment horizontal="center" vertical="center" wrapText="1"/>
    </xf>
    <xf numFmtId="0" fontId="13" fillId="9" borderId="69" xfId="5" applyFont="1" applyFill="1" applyBorder="1" applyAlignment="1">
      <alignment horizontal="center" vertical="center" shrinkToFit="1"/>
    </xf>
    <xf numFmtId="0" fontId="13" fillId="0" borderId="69" xfId="5" applyFont="1" applyFill="1" applyBorder="1" applyAlignment="1">
      <alignment horizontal="center" vertical="center" shrinkToFit="1"/>
    </xf>
    <xf numFmtId="0" fontId="13" fillId="0" borderId="78" xfId="5" applyFont="1" applyFill="1" applyBorder="1" applyAlignment="1">
      <alignment horizontal="center" vertical="center" shrinkToFit="1"/>
    </xf>
    <xf numFmtId="0" fontId="13" fillId="0" borderId="100" xfId="5" applyFont="1" applyFill="1" applyBorder="1" applyAlignment="1">
      <alignment horizontal="center" vertical="center" shrinkToFit="1"/>
    </xf>
    <xf numFmtId="0" fontId="13" fillId="2" borderId="69" xfId="5" applyFont="1" applyFill="1" applyBorder="1" applyAlignment="1">
      <alignment horizontal="center" vertical="center" shrinkToFit="1"/>
    </xf>
    <xf numFmtId="0" fontId="17" fillId="0" borderId="69" xfId="5" applyFont="1" applyFill="1" applyBorder="1" applyAlignment="1">
      <alignment horizontal="center" vertical="center" shrinkToFit="1"/>
    </xf>
    <xf numFmtId="0" fontId="13" fillId="0" borderId="67" xfId="5" applyFont="1" applyFill="1" applyBorder="1" applyAlignment="1">
      <alignment horizontal="center" vertical="center" shrinkToFit="1"/>
    </xf>
    <xf numFmtId="179" fontId="13" fillId="0" borderId="38" xfId="5" quotePrefix="1" applyNumberFormat="1" applyFont="1" applyFill="1" applyBorder="1" applyAlignment="1">
      <alignment horizontal="center" vertical="center" shrinkToFit="1"/>
    </xf>
    <xf numFmtId="0" fontId="13" fillId="9" borderId="70" xfId="5" applyFont="1" applyFill="1" applyBorder="1" applyAlignment="1">
      <alignment horizontal="center" vertical="center" shrinkToFit="1"/>
    </xf>
    <xf numFmtId="0" fontId="13" fillId="0" borderId="70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3" fillId="9" borderId="71" xfId="5" applyFont="1" applyFill="1" applyBorder="1" applyAlignment="1">
      <alignment horizontal="center" vertical="center" shrinkToFit="1"/>
    </xf>
    <xf numFmtId="0" fontId="13" fillId="0" borderId="72" xfId="5" applyFont="1" applyFill="1" applyBorder="1" applyAlignment="1">
      <alignment horizontal="center" vertical="center" shrinkToFit="1"/>
    </xf>
    <xf numFmtId="179" fontId="13" fillId="0" borderId="28" xfId="5" applyNumberFormat="1" applyFont="1" applyFill="1" applyBorder="1" applyAlignment="1">
      <alignment horizontal="center" vertical="center" shrinkToFit="1"/>
    </xf>
    <xf numFmtId="180" fontId="13" fillId="0" borderId="28" xfId="5" applyNumberFormat="1" applyFont="1" applyFill="1" applyBorder="1" applyAlignment="1">
      <alignment horizontal="center" vertical="center" shrinkToFit="1"/>
    </xf>
    <xf numFmtId="179" fontId="13" fillId="0" borderId="28" xfId="5" quotePrefix="1" applyNumberFormat="1" applyFont="1" applyFill="1" applyBorder="1" applyAlignment="1">
      <alignment horizontal="center" vertical="center" shrinkToFit="1"/>
    </xf>
    <xf numFmtId="0" fontId="13" fillId="0" borderId="39" xfId="5" applyFont="1" applyFill="1" applyBorder="1" applyAlignment="1">
      <alignment horizontal="center" vertical="center" shrinkToFit="1"/>
    </xf>
    <xf numFmtId="0" fontId="13" fillId="0" borderId="8" xfId="5" applyFont="1" applyFill="1" applyBorder="1" applyAlignment="1">
      <alignment horizontal="center" vertical="center" wrapText="1"/>
    </xf>
    <xf numFmtId="0" fontId="34" fillId="0" borderId="63" xfId="5" applyFont="1" applyFill="1" applyBorder="1" applyAlignment="1">
      <alignment horizontal="center" vertical="center" shrinkToFit="1"/>
    </xf>
    <xf numFmtId="0" fontId="33" fillId="9" borderId="63" xfId="5" applyFont="1" applyFill="1" applyBorder="1" applyAlignment="1">
      <alignment horizontal="center" vertical="center" shrinkToFit="1"/>
    </xf>
    <xf numFmtId="0" fontId="33" fillId="9" borderId="101" xfId="5" applyFont="1" applyFill="1" applyBorder="1" applyAlignment="1">
      <alignment horizontal="center" vertical="center" shrinkToFit="1"/>
    </xf>
    <xf numFmtId="0" fontId="33" fillId="9" borderId="102" xfId="5" applyFont="1" applyFill="1" applyBorder="1" applyAlignment="1">
      <alignment horizontal="center" vertical="center" shrinkToFit="1"/>
    </xf>
    <xf numFmtId="0" fontId="33" fillId="0" borderId="63" xfId="5" applyFont="1" applyFill="1" applyBorder="1" applyAlignment="1">
      <alignment horizontal="center" vertical="center" shrinkToFit="1"/>
    </xf>
    <xf numFmtId="0" fontId="35" fillId="0" borderId="63" xfId="5" applyFont="1" applyFill="1" applyBorder="1" applyAlignment="1">
      <alignment horizontal="center" vertical="center" shrinkToFit="1"/>
    </xf>
    <xf numFmtId="9" fontId="33" fillId="0" borderId="63" xfId="5" applyNumberFormat="1" applyFont="1" applyFill="1" applyBorder="1" applyAlignment="1">
      <alignment horizontal="center" vertical="center" shrinkToFit="1"/>
    </xf>
    <xf numFmtId="0" fontId="36" fillId="0" borderId="0" xfId="5" applyFont="1" applyFill="1" applyBorder="1" applyAlignment="1">
      <alignment horizontal="right"/>
    </xf>
    <xf numFmtId="0" fontId="33" fillId="0" borderId="0" xfId="5" applyFont="1" applyFill="1" applyBorder="1" applyAlignment="1">
      <alignment horizontal="center" vertical="center"/>
    </xf>
    <xf numFmtId="0" fontId="33" fillId="0" borderId="73" xfId="5" applyFont="1" applyFill="1" applyBorder="1" applyAlignment="1">
      <alignment horizontal="center" vertical="center" shrinkToFit="1"/>
    </xf>
    <xf numFmtId="0" fontId="34" fillId="9" borderId="74" xfId="5" applyFont="1" applyFill="1" applyBorder="1" applyAlignment="1">
      <alignment horizontal="center" vertical="center" shrinkToFit="1"/>
    </xf>
    <xf numFmtId="0" fontId="13" fillId="0" borderId="75" xfId="5" applyFont="1" applyFill="1" applyBorder="1" applyAlignment="1">
      <alignment horizontal="center" vertical="center" shrinkToFit="1"/>
    </xf>
    <xf numFmtId="180" fontId="13" fillId="0" borderId="36" xfId="5" applyNumberFormat="1" applyFont="1" applyFill="1" applyBorder="1" applyAlignment="1">
      <alignment horizontal="center" vertical="center" shrinkToFit="1"/>
    </xf>
    <xf numFmtId="179" fontId="13" fillId="0" borderId="36" xfId="5" applyNumberFormat="1" applyFont="1" applyFill="1" applyBorder="1" applyAlignment="1">
      <alignment horizontal="center" vertical="center" shrinkToFit="1"/>
    </xf>
    <xf numFmtId="0" fontId="13" fillId="0" borderId="43" xfId="5" applyFont="1" applyFill="1" applyBorder="1" applyAlignment="1">
      <alignment horizontal="center" vertical="center" shrinkToFit="1"/>
    </xf>
    <xf numFmtId="0" fontId="13" fillId="5" borderId="69" xfId="5" applyFont="1" applyFill="1" applyBorder="1" applyAlignment="1">
      <alignment horizontal="center" vertical="center" shrinkToFit="1"/>
    </xf>
    <xf numFmtId="0" fontId="33" fillId="5" borderId="66" xfId="5" applyFont="1" applyFill="1" applyBorder="1" applyAlignment="1">
      <alignment horizontal="center" vertical="center" shrinkToFit="1"/>
    </xf>
    <xf numFmtId="0" fontId="33" fillId="5" borderId="66" xfId="5" applyFont="1" applyFill="1" applyBorder="1" applyAlignment="1">
      <alignment vertical="center" shrinkToFit="1"/>
    </xf>
    <xf numFmtId="0" fontId="33" fillId="9" borderId="78" xfId="5" applyFont="1" applyFill="1" applyBorder="1" applyAlignment="1">
      <alignment horizontal="center" vertical="center" shrinkToFit="1"/>
    </xf>
    <xf numFmtId="0" fontId="33" fillId="9" borderId="100" xfId="5" applyFont="1" applyFill="1" applyBorder="1" applyAlignment="1">
      <alignment horizontal="center" vertical="center" shrinkToFit="1"/>
    </xf>
    <xf numFmtId="0" fontId="33" fillId="11" borderId="66" xfId="5" applyFont="1" applyFill="1" applyBorder="1" applyAlignment="1">
      <alignment horizontal="center" vertical="center" shrinkToFit="1"/>
    </xf>
    <xf numFmtId="0" fontId="33" fillId="13" borderId="76" xfId="5" applyFont="1" applyFill="1" applyBorder="1" applyAlignment="1">
      <alignment horizontal="center" vertical="center" shrinkToFit="1"/>
    </xf>
    <xf numFmtId="0" fontId="13" fillId="0" borderId="77" xfId="5" applyFont="1" applyFill="1" applyBorder="1" applyAlignment="1">
      <alignment horizontal="center" vertical="center" shrinkToFit="1"/>
    </xf>
    <xf numFmtId="179" fontId="13" fillId="0" borderId="0" xfId="5" applyNumberFormat="1" applyFont="1" applyFill="1" applyBorder="1" applyAlignment="1">
      <alignment horizontal="center" vertical="center" shrinkToFit="1"/>
    </xf>
    <xf numFmtId="0" fontId="13" fillId="9" borderId="78" xfId="5" applyFont="1" applyFill="1" applyBorder="1" applyAlignment="1">
      <alignment horizontal="center" vertical="center" shrinkToFit="1"/>
    </xf>
    <xf numFmtId="0" fontId="13" fillId="9" borderId="100" xfId="5" applyFont="1" applyFill="1" applyBorder="1" applyAlignment="1">
      <alignment horizontal="center" vertical="center" shrinkToFit="1"/>
    </xf>
    <xf numFmtId="0" fontId="13" fillId="0" borderId="78" xfId="5" applyFont="1" applyFill="1" applyBorder="1" applyAlignment="1">
      <alignment horizontal="center" vertical="center" shrinkToFit="1"/>
    </xf>
    <xf numFmtId="0" fontId="13" fillId="9" borderId="71" xfId="5" applyFont="1" applyFill="1" applyBorder="1" applyAlignment="1">
      <alignment horizontal="center" vertical="center" shrinkToFit="1"/>
    </xf>
    <xf numFmtId="0" fontId="13" fillId="9" borderId="103" xfId="5" applyFont="1" applyFill="1" applyBorder="1" applyAlignment="1">
      <alignment horizontal="center" vertical="center" shrinkToFit="1"/>
    </xf>
    <xf numFmtId="0" fontId="13" fillId="0" borderId="71" xfId="5" applyFont="1" applyFill="1" applyBorder="1" applyAlignment="1">
      <alignment horizontal="center" vertical="center" shrinkToFit="1"/>
    </xf>
    <xf numFmtId="0" fontId="13" fillId="0" borderId="79" xfId="5" applyFont="1" applyFill="1" applyBorder="1" applyAlignment="1">
      <alignment horizontal="center" vertical="center" shrinkToFit="1"/>
    </xf>
    <xf numFmtId="0" fontId="34" fillId="9" borderId="80" xfId="5" applyFont="1" applyFill="1" applyBorder="1" applyAlignment="1">
      <alignment horizontal="center" vertical="center" shrinkToFit="1"/>
    </xf>
    <xf numFmtId="0" fontId="34" fillId="9" borderId="63" xfId="5" applyFont="1" applyFill="1" applyBorder="1" applyAlignment="1">
      <alignment horizontal="center" vertical="center" shrinkToFit="1"/>
    </xf>
    <xf numFmtId="0" fontId="33" fillId="0" borderId="57" xfId="5" applyFont="1" applyFill="1" applyBorder="1" applyAlignment="1">
      <alignment horizontal="center" vertical="center" shrinkToFit="1"/>
    </xf>
    <xf numFmtId="0" fontId="33" fillId="0" borderId="63" xfId="5" applyFont="1" applyFill="1" applyBorder="1" applyAlignment="1">
      <alignment vertical="center" shrinkToFit="1"/>
    </xf>
    <xf numFmtId="0" fontId="33" fillId="0" borderId="101" xfId="5" applyFont="1" applyFill="1" applyBorder="1" applyAlignment="1">
      <alignment horizontal="center" vertical="center" shrinkToFit="1"/>
    </xf>
    <xf numFmtId="0" fontId="33" fillId="0" borderId="102" xfId="5" applyFont="1" applyFill="1" applyBorder="1" applyAlignment="1">
      <alignment horizontal="center" vertical="center" shrinkToFit="1"/>
    </xf>
    <xf numFmtId="0" fontId="36" fillId="0" borderId="0" xfId="5" applyFont="1" applyAlignment="1">
      <alignment horizontal="right"/>
    </xf>
    <xf numFmtId="0" fontId="34" fillId="9" borderId="81" xfId="5" applyFont="1" applyFill="1" applyBorder="1" applyAlignment="1">
      <alignment horizontal="center" vertical="center" shrinkToFit="1"/>
    </xf>
    <xf numFmtId="0" fontId="33" fillId="10" borderId="78" xfId="5" applyFont="1" applyFill="1" applyBorder="1" applyAlignment="1">
      <alignment horizontal="center" vertical="center" shrinkToFit="1"/>
    </xf>
    <xf numFmtId="0" fontId="33" fillId="10" borderId="100" xfId="5" applyFont="1" applyFill="1" applyBorder="1" applyAlignment="1">
      <alignment horizontal="center" vertical="center" shrinkToFit="1"/>
    </xf>
    <xf numFmtId="0" fontId="13" fillId="9" borderId="82" xfId="5" applyFont="1" applyFill="1" applyBorder="1" applyAlignment="1">
      <alignment horizontal="center" vertical="center" shrinkToFit="1"/>
    </xf>
    <xf numFmtId="0" fontId="13" fillId="9" borderId="78" xfId="5" applyFont="1" applyFill="1" applyBorder="1" applyAlignment="1">
      <alignment horizontal="center" vertical="center" shrinkToFit="1"/>
    </xf>
    <xf numFmtId="0" fontId="13" fillId="9" borderId="83" xfId="5" applyFont="1" applyFill="1" applyBorder="1" applyAlignment="1">
      <alignment horizontal="center" vertical="center" shrinkToFit="1"/>
    </xf>
    <xf numFmtId="0" fontId="13" fillId="0" borderId="71" xfId="5" applyFont="1" applyFill="1" applyBorder="1" applyAlignment="1">
      <alignment horizontal="center" vertical="center" shrinkToFit="1"/>
    </xf>
    <xf numFmtId="0" fontId="13" fillId="0" borderId="103" xfId="5" applyFont="1" applyFill="1" applyBorder="1" applyAlignment="1">
      <alignment horizontal="center" vertical="center" shrinkToFit="1"/>
    </xf>
    <xf numFmtId="0" fontId="13" fillId="9" borderId="84" xfId="5" applyFont="1" applyFill="1" applyBorder="1" applyAlignment="1">
      <alignment horizontal="center" vertical="center" shrinkToFit="1"/>
    </xf>
    <xf numFmtId="0" fontId="34" fillId="0" borderId="101" xfId="5" applyFont="1" applyFill="1" applyBorder="1" applyAlignment="1">
      <alignment horizontal="center" vertical="center" shrinkToFit="1"/>
    </xf>
    <xf numFmtId="0" fontId="34" fillId="0" borderId="102" xfId="5" applyFont="1" applyFill="1" applyBorder="1" applyAlignment="1">
      <alignment horizontal="center" vertical="center" shrinkToFit="1"/>
    </xf>
    <xf numFmtId="0" fontId="33" fillId="0" borderId="63" xfId="5" applyFont="1" applyFill="1" applyBorder="1" applyAlignment="1">
      <alignment horizontal="center" shrinkToFit="1"/>
    </xf>
    <xf numFmtId="0" fontId="35" fillId="0" borderId="85" xfId="5" applyFont="1" applyFill="1" applyBorder="1" applyAlignment="1">
      <alignment horizontal="center" vertical="center" shrinkToFit="1"/>
    </xf>
    <xf numFmtId="179" fontId="13" fillId="0" borderId="36" xfId="5" applyNumberFormat="1" applyFont="1" applyFill="1" applyBorder="1" applyAlignment="1">
      <alignment horizontal="center" vertical="center" shrinkToFit="1"/>
    </xf>
    <xf numFmtId="0" fontId="33" fillId="12" borderId="66" xfId="5" applyFont="1" applyFill="1" applyBorder="1" applyAlignment="1">
      <alignment horizontal="center" vertical="center" shrinkToFit="1"/>
    </xf>
    <xf numFmtId="0" fontId="13" fillId="0" borderId="59" xfId="5" applyFont="1" applyFill="1" applyBorder="1" applyAlignment="1">
      <alignment horizontal="center" vertical="center" wrapText="1"/>
    </xf>
    <xf numFmtId="0" fontId="13" fillId="0" borderId="84" xfId="5" applyFont="1" applyFill="1" applyBorder="1" applyAlignment="1">
      <alignment horizontal="center" vertical="center" shrinkToFit="1"/>
    </xf>
    <xf numFmtId="0" fontId="32" fillId="0" borderId="63" xfId="5" applyFont="1" applyFill="1" applyBorder="1" applyAlignment="1">
      <alignment horizontal="center" vertical="center" shrinkToFit="1"/>
    </xf>
    <xf numFmtId="0" fontId="33" fillId="12" borderId="84" xfId="5" applyFont="1" applyFill="1" applyBorder="1" applyAlignment="1">
      <alignment horizontal="center" vertical="center" shrinkToFit="1"/>
    </xf>
    <xf numFmtId="0" fontId="13" fillId="9" borderId="0" xfId="5" applyFont="1" applyFill="1" applyBorder="1" applyAlignment="1">
      <alignment horizontal="center" vertical="center" shrinkToFit="1"/>
    </xf>
    <xf numFmtId="0" fontId="13" fillId="0" borderId="0" xfId="5" applyFont="1" applyFill="1" applyBorder="1" applyAlignment="1">
      <alignment horizontal="center" vertical="center" shrinkToFit="1"/>
    </xf>
    <xf numFmtId="0" fontId="13" fillId="0" borderId="104" xfId="5" applyFont="1" applyFill="1" applyBorder="1" applyAlignment="1">
      <alignment horizontal="center" vertical="center" shrinkToFit="1"/>
    </xf>
    <xf numFmtId="0" fontId="17" fillId="0" borderId="86" xfId="5" applyFont="1" applyFill="1" applyBorder="1" applyAlignment="1">
      <alignment horizontal="center" vertical="center" textRotation="255" wrapText="1"/>
    </xf>
    <xf numFmtId="0" fontId="13" fillId="0" borderId="87" xfId="5" applyFont="1" applyFill="1" applyBorder="1" applyAlignment="1">
      <alignment horizontal="center" vertical="center" wrapText="1"/>
    </xf>
    <xf numFmtId="0" fontId="13" fillId="0" borderId="88" xfId="5" applyFont="1" applyFill="1" applyBorder="1" applyAlignment="1">
      <alignment horizontal="center" vertical="center" shrinkToFit="1"/>
    </xf>
    <xf numFmtId="0" fontId="13" fillId="0" borderId="89" xfId="5" applyFont="1" applyFill="1" applyBorder="1" applyAlignment="1">
      <alignment horizontal="center" vertical="center" shrinkToFit="1"/>
    </xf>
    <xf numFmtId="0" fontId="13" fillId="0" borderId="90" xfId="5" applyFont="1" applyFill="1" applyBorder="1" applyAlignment="1">
      <alignment horizontal="center" vertical="center" shrinkToFit="1"/>
    </xf>
    <xf numFmtId="179" fontId="33" fillId="0" borderId="91" xfId="5" applyNumberFormat="1" applyFont="1" applyFill="1" applyBorder="1" applyAlignment="1">
      <alignment horizontal="center" vertical="center" shrinkToFit="1"/>
    </xf>
    <xf numFmtId="0" fontId="13" fillId="0" borderId="92" xfId="5" applyFont="1" applyFill="1" applyBorder="1" applyAlignment="1">
      <alignment horizontal="center" vertical="center" shrinkToFit="1"/>
    </xf>
  </cellXfs>
  <cellStyles count="6">
    <cellStyle name="쉼표 [0]" xfId="1" builtinId="6"/>
    <cellStyle name="쉼표 [0] 2" xfId="3"/>
    <cellStyle name="표준" xfId="0" builtinId="0"/>
    <cellStyle name="표준 2" xfId="2"/>
    <cellStyle name="표준 2 2" xfId="5"/>
    <cellStyle name="표준 3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CCECFF"/>
      <color rgb="FF9999FF"/>
      <color rgb="FFFF99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31"/>
  <sheetViews>
    <sheetView zoomScaleNormal="100" zoomScaleSheetLayoutView="130" workbookViewId="0">
      <selection activeCell="E37" sqref="E37"/>
    </sheetView>
  </sheetViews>
  <sheetFormatPr defaultColWidth="8" defaultRowHeight="14.25"/>
  <cols>
    <col min="1" max="1" width="8" style="101"/>
    <col min="2" max="2" width="4.88671875" style="101" customWidth="1"/>
    <col min="3" max="3" width="4.33203125" style="101" customWidth="1"/>
    <col min="4" max="15" width="3.44140625" style="88" customWidth="1"/>
    <col min="16" max="17" width="1.6640625" style="88" customWidth="1"/>
    <col min="18" max="31" width="3.44140625" style="88" customWidth="1"/>
    <col min="32" max="32" width="3.109375" style="88" customWidth="1"/>
    <col min="33" max="33" width="3" style="88" customWidth="1"/>
    <col min="34" max="34" width="3.33203125" style="88" customWidth="1"/>
    <col min="35" max="35" width="3.21875" style="88" customWidth="1"/>
    <col min="36" max="36" width="3.44140625" style="88" customWidth="1"/>
    <col min="37" max="37" width="5" style="89" customWidth="1"/>
    <col min="38" max="38" width="5" style="88" customWidth="1"/>
    <col min="39" max="39" width="4.44140625" style="88" bestFit="1" customWidth="1"/>
    <col min="40" max="40" width="4.109375" style="88" customWidth="1"/>
    <col min="41" max="41" width="1.33203125" style="85" customWidth="1"/>
    <col min="42" max="42" width="3" style="86" customWidth="1"/>
    <col min="43" max="43" width="4.88671875" style="87" customWidth="1"/>
    <col min="44" max="16384" width="8" style="101"/>
  </cols>
  <sheetData>
    <row r="1" spans="2:43" s="85" customFormat="1" ht="39.950000000000003" customHeight="1">
      <c r="B1" s="178" t="s">
        <v>37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P1" s="86"/>
      <c r="AQ1" s="87"/>
    </row>
    <row r="2" spans="2:43" s="85" customFormat="1" ht="15" customHeight="1" thickBot="1">
      <c r="B2" s="179" t="s">
        <v>38</v>
      </c>
      <c r="C2" s="179"/>
      <c r="D2" s="179"/>
      <c r="E2" s="179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 t="s">
        <v>39</v>
      </c>
      <c r="AE2" s="182"/>
      <c r="AF2" s="183"/>
      <c r="AG2" s="184" t="s">
        <v>40</v>
      </c>
      <c r="AH2" s="184"/>
      <c r="AI2" s="181"/>
      <c r="AJ2" s="180"/>
      <c r="AK2" s="185"/>
      <c r="AL2" s="180"/>
      <c r="AM2" s="180"/>
      <c r="AN2" s="186"/>
      <c r="AP2" s="86"/>
      <c r="AQ2" s="87"/>
    </row>
    <row r="3" spans="2:43" s="85" customFormat="1" ht="10.5" customHeight="1">
      <c r="B3" s="187" t="s">
        <v>41</v>
      </c>
      <c r="C3" s="188" t="s">
        <v>42</v>
      </c>
      <c r="D3" s="189">
        <v>1</v>
      </c>
      <c r="E3" s="190">
        <v>2</v>
      </c>
      <c r="F3" s="190">
        <v>3</v>
      </c>
      <c r="G3" s="190">
        <v>4</v>
      </c>
      <c r="H3" s="190">
        <v>5</v>
      </c>
      <c r="I3" s="190">
        <v>6</v>
      </c>
      <c r="J3" s="190">
        <v>7</v>
      </c>
      <c r="K3" s="190">
        <v>8</v>
      </c>
      <c r="L3" s="190">
        <v>9</v>
      </c>
      <c r="M3" s="190">
        <v>10</v>
      </c>
      <c r="N3" s="190">
        <v>11</v>
      </c>
      <c r="O3" s="190">
        <v>12</v>
      </c>
      <c r="P3" s="191">
        <v>13</v>
      </c>
      <c r="Q3" s="192"/>
      <c r="R3" s="190">
        <v>14</v>
      </c>
      <c r="S3" s="190">
        <v>15</v>
      </c>
      <c r="T3" s="190">
        <v>16</v>
      </c>
      <c r="U3" s="190">
        <v>17</v>
      </c>
      <c r="V3" s="190">
        <v>18</v>
      </c>
      <c r="W3" s="190">
        <v>19</v>
      </c>
      <c r="X3" s="190">
        <v>20</v>
      </c>
      <c r="Y3" s="190">
        <v>21</v>
      </c>
      <c r="Z3" s="190">
        <v>22</v>
      </c>
      <c r="AA3" s="190">
        <v>23</v>
      </c>
      <c r="AB3" s="190">
        <v>24</v>
      </c>
      <c r="AC3" s="190">
        <v>25</v>
      </c>
      <c r="AD3" s="190">
        <v>26</v>
      </c>
      <c r="AE3" s="190">
        <v>27</v>
      </c>
      <c r="AF3" s="190">
        <v>28</v>
      </c>
      <c r="AG3" s="191">
        <v>29</v>
      </c>
      <c r="AH3" s="190">
        <v>30</v>
      </c>
      <c r="AI3" s="193">
        <v>31</v>
      </c>
      <c r="AJ3" s="194" t="s">
        <v>43</v>
      </c>
      <c r="AK3" s="195" t="s">
        <v>44</v>
      </c>
      <c r="AL3" s="195"/>
      <c r="AM3" s="195" t="s">
        <v>45</v>
      </c>
      <c r="AN3" s="196"/>
      <c r="AP3" s="86"/>
      <c r="AQ3" s="87"/>
    </row>
    <row r="4" spans="2:43" s="85" customFormat="1" ht="11.25" customHeight="1">
      <c r="B4" s="197"/>
      <c r="C4" s="198"/>
      <c r="D4" s="199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1"/>
      <c r="Q4" s="202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1"/>
      <c r="AH4" s="200"/>
      <c r="AI4" s="203"/>
      <c r="AJ4" s="204"/>
      <c r="AK4" s="205" t="s">
        <v>26</v>
      </c>
      <c r="AL4" s="205"/>
      <c r="AM4" s="206" t="s">
        <v>46</v>
      </c>
      <c r="AN4" s="207"/>
      <c r="AP4" s="86"/>
      <c r="AQ4" s="87"/>
    </row>
    <row r="5" spans="2:43" s="85" customFormat="1" ht="12" customHeight="1" thickBot="1">
      <c r="B5" s="208"/>
      <c r="C5" s="198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1"/>
      <c r="Q5" s="212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1"/>
      <c r="AH5" s="210"/>
      <c r="AI5" s="213"/>
      <c r="AJ5" s="204"/>
      <c r="AK5" s="214" t="s">
        <v>47</v>
      </c>
      <c r="AL5" s="214" t="s">
        <v>27</v>
      </c>
      <c r="AM5" s="214" t="s">
        <v>28</v>
      </c>
      <c r="AN5" s="215" t="s">
        <v>29</v>
      </c>
      <c r="AP5" s="86"/>
      <c r="AQ5" s="87"/>
    </row>
    <row r="6" spans="2:43" s="90" customFormat="1" ht="15" customHeight="1" thickTop="1">
      <c r="B6" s="216"/>
      <c r="C6" s="217">
        <v>8</v>
      </c>
      <c r="D6" s="218"/>
      <c r="E6" s="218"/>
      <c r="F6" s="219"/>
      <c r="G6" s="220"/>
      <c r="H6" s="219"/>
      <c r="I6" s="220"/>
      <c r="J6" s="219"/>
      <c r="K6" s="218"/>
      <c r="L6" s="218"/>
      <c r="M6" s="219"/>
      <c r="N6" s="220"/>
      <c r="O6" s="219"/>
      <c r="P6" s="221"/>
      <c r="Q6" s="222"/>
      <c r="R6" s="219"/>
      <c r="S6" s="223" t="s">
        <v>48</v>
      </c>
      <c r="T6" s="218"/>
      <c r="U6" s="224" t="s">
        <v>49</v>
      </c>
      <c r="V6" s="219"/>
      <c r="W6" s="219" t="s">
        <v>50</v>
      </c>
      <c r="X6" s="219">
        <v>1</v>
      </c>
      <c r="Y6" s="219"/>
      <c r="Z6" s="218"/>
      <c r="AA6" s="218"/>
      <c r="AB6" s="219"/>
      <c r="AC6" s="219"/>
      <c r="AD6" s="219">
        <v>2</v>
      </c>
      <c r="AE6" s="219"/>
      <c r="AF6" s="219"/>
      <c r="AG6" s="218"/>
      <c r="AH6" s="218"/>
      <c r="AI6" s="219" t="s">
        <v>51</v>
      </c>
      <c r="AJ6" s="225">
        <v>3</v>
      </c>
      <c r="AK6" s="226"/>
      <c r="AL6" s="226"/>
      <c r="AM6" s="227"/>
      <c r="AN6" s="228"/>
      <c r="AP6" s="91"/>
      <c r="AQ6" s="92"/>
    </row>
    <row r="7" spans="2:43" s="90" customFormat="1" ht="15" customHeight="1">
      <c r="B7" s="216"/>
      <c r="C7" s="229"/>
      <c r="D7" s="230"/>
      <c r="E7" s="230"/>
      <c r="F7" s="231"/>
      <c r="G7" s="232"/>
      <c r="H7" s="231"/>
      <c r="I7" s="232"/>
      <c r="J7" s="231"/>
      <c r="K7" s="230"/>
      <c r="L7" s="230"/>
      <c r="M7" s="231"/>
      <c r="N7" s="232"/>
      <c r="O7" s="231"/>
      <c r="P7" s="233"/>
      <c r="Q7" s="234"/>
      <c r="R7" s="231"/>
      <c r="S7" s="235"/>
      <c r="T7" s="230"/>
      <c r="U7" s="236"/>
      <c r="V7" s="231"/>
      <c r="W7" s="237" t="s">
        <v>52</v>
      </c>
      <c r="X7" s="238" t="s">
        <v>52</v>
      </c>
      <c r="Y7" s="238" t="s">
        <v>52</v>
      </c>
      <c r="Z7" s="230"/>
      <c r="AA7" s="230"/>
      <c r="AB7" s="238" t="s">
        <v>52</v>
      </c>
      <c r="AC7" s="238" t="s">
        <v>52</v>
      </c>
      <c r="AD7" s="238" t="s">
        <v>53</v>
      </c>
      <c r="AE7" s="238" t="s">
        <v>52</v>
      </c>
      <c r="AF7" s="238" t="s">
        <v>52</v>
      </c>
      <c r="AG7" s="230"/>
      <c r="AH7" s="230"/>
      <c r="AI7" s="239"/>
      <c r="AJ7" s="240"/>
      <c r="AK7" s="241"/>
      <c r="AL7" s="241"/>
      <c r="AM7" s="242"/>
      <c r="AN7" s="243"/>
      <c r="AP7" s="102" t="s">
        <v>52</v>
      </c>
      <c r="AQ7" s="92" t="s">
        <v>54</v>
      </c>
    </row>
    <row r="8" spans="2:43" s="90" customFormat="1" ht="15" customHeight="1">
      <c r="B8" s="216"/>
      <c r="C8" s="244"/>
      <c r="D8" s="245"/>
      <c r="E8" s="245"/>
      <c r="F8" s="246"/>
      <c r="G8" s="246"/>
      <c r="H8" s="246"/>
      <c r="I8" s="246"/>
      <c r="J8" s="246"/>
      <c r="K8" s="245"/>
      <c r="L8" s="245"/>
      <c r="M8" s="246"/>
      <c r="N8" s="246"/>
      <c r="O8" s="246"/>
      <c r="P8" s="247"/>
      <c r="Q8" s="248"/>
      <c r="R8" s="246"/>
      <c r="S8" s="245"/>
      <c r="T8" s="245"/>
      <c r="U8" s="249"/>
      <c r="V8" s="246"/>
      <c r="W8" s="246">
        <v>6</v>
      </c>
      <c r="X8" s="246">
        <v>8</v>
      </c>
      <c r="Y8" s="246">
        <v>8</v>
      </c>
      <c r="Z8" s="245"/>
      <c r="AA8" s="245"/>
      <c r="AB8" s="246">
        <v>8</v>
      </c>
      <c r="AC8" s="246">
        <v>8</v>
      </c>
      <c r="AD8" s="246">
        <v>8</v>
      </c>
      <c r="AE8" s="246">
        <v>8</v>
      </c>
      <c r="AF8" s="250">
        <v>8</v>
      </c>
      <c r="AG8" s="245"/>
      <c r="AH8" s="245"/>
      <c r="AI8" s="251"/>
      <c r="AJ8" s="240"/>
      <c r="AK8" s="241">
        <f>COUNTA(D8:AI8)</f>
        <v>8</v>
      </c>
      <c r="AL8" s="241">
        <f>SUM(D8:AI8)</f>
        <v>62</v>
      </c>
      <c r="AM8" s="252">
        <v>2</v>
      </c>
      <c r="AN8" s="243" t="s">
        <v>50</v>
      </c>
      <c r="AP8" s="93" t="s">
        <v>52</v>
      </c>
      <c r="AQ8" s="92" t="s">
        <v>55</v>
      </c>
    </row>
    <row r="9" spans="2:43" s="90" customFormat="1" ht="15" customHeight="1">
      <c r="B9" s="216"/>
      <c r="C9" s="244"/>
      <c r="D9" s="253" t="s">
        <v>30</v>
      </c>
      <c r="E9" s="253" t="s">
        <v>31</v>
      </c>
      <c r="F9" s="254" t="s">
        <v>32</v>
      </c>
      <c r="G9" s="254" t="s">
        <v>33</v>
      </c>
      <c r="H9" s="254" t="s">
        <v>34</v>
      </c>
      <c r="I9" s="254" t="s">
        <v>35</v>
      </c>
      <c r="J9" s="254" t="s">
        <v>36</v>
      </c>
      <c r="K9" s="253" t="s">
        <v>30</v>
      </c>
      <c r="L9" s="253" t="s">
        <v>31</v>
      </c>
      <c r="M9" s="254" t="s">
        <v>32</v>
      </c>
      <c r="N9" s="254" t="s">
        <v>33</v>
      </c>
      <c r="O9" s="254" t="s">
        <v>34</v>
      </c>
      <c r="P9" s="247" t="s">
        <v>35</v>
      </c>
      <c r="Q9" s="248"/>
      <c r="R9" s="254" t="s">
        <v>36</v>
      </c>
      <c r="S9" s="253" t="s">
        <v>56</v>
      </c>
      <c r="T9" s="253" t="s">
        <v>31</v>
      </c>
      <c r="U9" s="255" t="s">
        <v>32</v>
      </c>
      <c r="V9" s="254" t="s">
        <v>33</v>
      </c>
      <c r="W9" s="254" t="s">
        <v>34</v>
      </c>
      <c r="X9" s="254" t="s">
        <v>35</v>
      </c>
      <c r="Y9" s="254" t="s">
        <v>36</v>
      </c>
      <c r="Z9" s="253" t="s">
        <v>30</v>
      </c>
      <c r="AA9" s="253" t="s">
        <v>31</v>
      </c>
      <c r="AB9" s="254" t="s">
        <v>32</v>
      </c>
      <c r="AC9" s="254" t="s">
        <v>33</v>
      </c>
      <c r="AD9" s="254" t="s">
        <v>34</v>
      </c>
      <c r="AE9" s="254" t="s">
        <v>35</v>
      </c>
      <c r="AF9" s="254" t="s">
        <v>36</v>
      </c>
      <c r="AG9" s="256" t="s">
        <v>30</v>
      </c>
      <c r="AH9" s="253" t="s">
        <v>31</v>
      </c>
      <c r="AI9" s="257" t="s">
        <v>57</v>
      </c>
      <c r="AJ9" s="258"/>
      <c r="AK9" s="259"/>
      <c r="AL9" s="259"/>
      <c r="AM9" s="260"/>
      <c r="AN9" s="261"/>
      <c r="AP9" s="94" t="s">
        <v>58</v>
      </c>
      <c r="AQ9" s="92" t="s">
        <v>59</v>
      </c>
    </row>
    <row r="10" spans="2:43" s="90" customFormat="1" ht="15" customHeight="1">
      <c r="B10" s="216"/>
      <c r="C10" s="262">
        <v>9</v>
      </c>
      <c r="D10" s="263" t="s">
        <v>60</v>
      </c>
      <c r="E10" s="263" t="s">
        <v>51</v>
      </c>
      <c r="F10" s="263" t="s">
        <v>51</v>
      </c>
      <c r="G10" s="263" t="s">
        <v>51</v>
      </c>
      <c r="H10" s="264"/>
      <c r="I10" s="264"/>
      <c r="J10" s="263" t="s">
        <v>51</v>
      </c>
      <c r="K10" s="263" t="s">
        <v>60</v>
      </c>
      <c r="L10" s="263" t="s">
        <v>51</v>
      </c>
      <c r="M10" s="263" t="s">
        <v>61</v>
      </c>
      <c r="N10" s="263" t="s">
        <v>51</v>
      </c>
      <c r="O10" s="264"/>
      <c r="P10" s="265"/>
      <c r="Q10" s="266"/>
      <c r="R10" s="267"/>
      <c r="S10" s="267"/>
      <c r="T10" s="267">
        <v>3</v>
      </c>
      <c r="U10" s="268"/>
      <c r="V10" s="267"/>
      <c r="W10" s="264"/>
      <c r="X10" s="264"/>
      <c r="Y10" s="269"/>
      <c r="Z10" s="270"/>
      <c r="AA10" s="271">
        <v>4</v>
      </c>
      <c r="AB10" s="267"/>
      <c r="AC10" s="267"/>
      <c r="AD10" s="264"/>
      <c r="AE10" s="264"/>
      <c r="AF10" s="267"/>
      <c r="AG10" s="272">
        <v>5</v>
      </c>
      <c r="AH10" s="273" t="s">
        <v>62</v>
      </c>
      <c r="AI10" s="274"/>
      <c r="AJ10" s="240">
        <v>4</v>
      </c>
      <c r="AK10" s="275"/>
      <c r="AL10" s="275"/>
      <c r="AM10" s="276"/>
      <c r="AN10" s="277"/>
      <c r="AP10" s="95" t="s">
        <v>63</v>
      </c>
      <c r="AQ10" s="92" t="s">
        <v>64</v>
      </c>
    </row>
    <row r="11" spans="2:43" s="90" customFormat="1" ht="15" customHeight="1">
      <c r="B11" s="216"/>
      <c r="C11" s="262"/>
      <c r="D11" s="278"/>
      <c r="E11" s="278"/>
      <c r="F11" s="278"/>
      <c r="G11" s="278"/>
      <c r="H11" s="230"/>
      <c r="I11" s="230"/>
      <c r="J11" s="279"/>
      <c r="K11" s="280"/>
      <c r="L11" s="279"/>
      <c r="M11" s="280"/>
      <c r="N11" s="279"/>
      <c r="O11" s="230"/>
      <c r="P11" s="281"/>
      <c r="Q11" s="282"/>
      <c r="R11" s="238" t="s">
        <v>52</v>
      </c>
      <c r="S11" s="238" t="s">
        <v>65</v>
      </c>
      <c r="T11" s="238" t="s">
        <v>52</v>
      </c>
      <c r="U11" s="283" t="s">
        <v>58</v>
      </c>
      <c r="V11" s="283" t="s">
        <v>58</v>
      </c>
      <c r="W11" s="230"/>
      <c r="X11" s="230"/>
      <c r="Y11" s="283" t="s">
        <v>58</v>
      </c>
      <c r="Z11" s="283" t="s">
        <v>66</v>
      </c>
      <c r="AA11" s="283" t="s">
        <v>58</v>
      </c>
      <c r="AB11" s="283" t="s">
        <v>58</v>
      </c>
      <c r="AC11" s="283" t="s">
        <v>58</v>
      </c>
      <c r="AD11" s="230"/>
      <c r="AE11" s="230"/>
      <c r="AF11" s="283" t="s">
        <v>66</v>
      </c>
      <c r="AG11" s="284" t="s">
        <v>52</v>
      </c>
      <c r="AH11" s="230"/>
      <c r="AI11" s="285"/>
      <c r="AJ11" s="240"/>
      <c r="AK11" s="241"/>
      <c r="AL11" s="241"/>
      <c r="AM11" s="286"/>
      <c r="AN11" s="243"/>
      <c r="AP11" s="91"/>
      <c r="AQ11" s="92"/>
    </row>
    <row r="12" spans="2:43" s="90" customFormat="1" ht="15" customHeight="1">
      <c r="B12" s="216"/>
      <c r="C12" s="262"/>
      <c r="D12" s="246"/>
      <c r="E12" s="246"/>
      <c r="F12" s="246"/>
      <c r="G12" s="246"/>
      <c r="H12" s="245"/>
      <c r="I12" s="245"/>
      <c r="J12" s="246"/>
      <c r="K12" s="246"/>
      <c r="L12" s="246"/>
      <c r="M12" s="246"/>
      <c r="N12" s="246"/>
      <c r="O12" s="245"/>
      <c r="P12" s="287"/>
      <c r="Q12" s="288"/>
      <c r="R12" s="246">
        <v>8</v>
      </c>
      <c r="S12" s="246">
        <v>8</v>
      </c>
      <c r="T12" s="246">
        <v>8</v>
      </c>
      <c r="U12" s="246">
        <v>8</v>
      </c>
      <c r="V12" s="246">
        <v>8</v>
      </c>
      <c r="W12" s="245"/>
      <c r="X12" s="245"/>
      <c r="Y12" s="246">
        <v>8</v>
      </c>
      <c r="Z12" s="246">
        <v>8</v>
      </c>
      <c r="AA12" s="246">
        <v>8</v>
      </c>
      <c r="AB12" s="246">
        <v>8</v>
      </c>
      <c r="AC12" s="246">
        <v>8</v>
      </c>
      <c r="AD12" s="245"/>
      <c r="AE12" s="245"/>
      <c r="AF12" s="246">
        <v>8</v>
      </c>
      <c r="AG12" s="289">
        <v>7</v>
      </c>
      <c r="AH12" s="245"/>
      <c r="AI12" s="285"/>
      <c r="AJ12" s="240"/>
      <c r="AK12" s="241">
        <f>COUNTA(D12:AI12)</f>
        <v>12</v>
      </c>
      <c r="AL12" s="241">
        <f>SUM(D12:AI12)</f>
        <v>95</v>
      </c>
      <c r="AM12" s="286"/>
      <c r="AN12" s="243"/>
      <c r="AP12" s="91"/>
      <c r="AQ12" s="92"/>
    </row>
    <row r="13" spans="2:43" s="90" customFormat="1" ht="15" customHeight="1">
      <c r="B13" s="216"/>
      <c r="C13" s="262"/>
      <c r="D13" s="254" t="s">
        <v>33</v>
      </c>
      <c r="E13" s="254" t="s">
        <v>34</v>
      </c>
      <c r="F13" s="254" t="s">
        <v>35</v>
      </c>
      <c r="G13" s="254" t="s">
        <v>36</v>
      </c>
      <c r="H13" s="253" t="s">
        <v>30</v>
      </c>
      <c r="I13" s="253" t="s">
        <v>31</v>
      </c>
      <c r="J13" s="254" t="s">
        <v>32</v>
      </c>
      <c r="K13" s="254" t="s">
        <v>33</v>
      </c>
      <c r="L13" s="254" t="s">
        <v>34</v>
      </c>
      <c r="M13" s="254" t="s">
        <v>35</v>
      </c>
      <c r="N13" s="254" t="s">
        <v>36</v>
      </c>
      <c r="O13" s="253" t="s">
        <v>30</v>
      </c>
      <c r="P13" s="290" t="s">
        <v>31</v>
      </c>
      <c r="Q13" s="291"/>
      <c r="R13" s="254" t="s">
        <v>32</v>
      </c>
      <c r="S13" s="254" t="s">
        <v>33</v>
      </c>
      <c r="T13" s="254" t="s">
        <v>34</v>
      </c>
      <c r="U13" s="254" t="s">
        <v>35</v>
      </c>
      <c r="V13" s="254" t="s">
        <v>36</v>
      </c>
      <c r="W13" s="253" t="s">
        <v>30</v>
      </c>
      <c r="X13" s="253" t="s">
        <v>31</v>
      </c>
      <c r="Y13" s="254" t="s">
        <v>32</v>
      </c>
      <c r="Z13" s="254" t="s">
        <v>33</v>
      </c>
      <c r="AA13" s="254" t="s">
        <v>34</v>
      </c>
      <c r="AB13" s="254" t="s">
        <v>35</v>
      </c>
      <c r="AC13" s="254" t="s">
        <v>36</v>
      </c>
      <c r="AD13" s="253" t="s">
        <v>30</v>
      </c>
      <c r="AE13" s="253" t="s">
        <v>67</v>
      </c>
      <c r="AF13" s="254" t="s">
        <v>32</v>
      </c>
      <c r="AG13" s="292" t="s">
        <v>33</v>
      </c>
      <c r="AH13" s="253" t="s">
        <v>68</v>
      </c>
      <c r="AI13" s="293"/>
      <c r="AJ13" s="258"/>
      <c r="AK13" s="259"/>
      <c r="AL13" s="259"/>
      <c r="AM13" s="260"/>
      <c r="AN13" s="261"/>
      <c r="AP13" s="91"/>
      <c r="AQ13" s="92"/>
    </row>
    <row r="14" spans="2:43" s="90" customFormat="1" ht="15" customHeight="1">
      <c r="B14" s="216"/>
      <c r="C14" s="262">
        <v>10</v>
      </c>
      <c r="D14" s="294" t="s">
        <v>69</v>
      </c>
      <c r="E14" s="295" t="s">
        <v>70</v>
      </c>
      <c r="F14" s="295" t="s">
        <v>71</v>
      </c>
      <c r="G14" s="295"/>
      <c r="H14" s="296"/>
      <c r="I14" s="267"/>
      <c r="J14" s="296">
        <v>6</v>
      </c>
      <c r="K14" s="267"/>
      <c r="L14" s="295" t="s">
        <v>72</v>
      </c>
      <c r="M14" s="264"/>
      <c r="N14" s="264"/>
      <c r="O14" s="297"/>
      <c r="P14" s="298"/>
      <c r="Q14" s="299"/>
      <c r="R14" s="267">
        <v>7</v>
      </c>
      <c r="S14" s="267"/>
      <c r="T14" s="267"/>
      <c r="U14" s="264"/>
      <c r="V14" s="264"/>
      <c r="W14" s="267"/>
      <c r="X14" s="267"/>
      <c r="Y14" s="267">
        <v>8</v>
      </c>
      <c r="Z14" s="267"/>
      <c r="AA14" s="267"/>
      <c r="AB14" s="264"/>
      <c r="AC14" s="264"/>
      <c r="AD14" s="300"/>
      <c r="AE14" s="297"/>
      <c r="AF14" s="267">
        <v>9</v>
      </c>
      <c r="AG14" s="264" t="s">
        <v>73</v>
      </c>
      <c r="AH14" s="264" t="s">
        <v>74</v>
      </c>
      <c r="AI14" s="295" t="s">
        <v>75</v>
      </c>
      <c r="AJ14" s="240">
        <v>4</v>
      </c>
      <c r="AK14" s="275"/>
      <c r="AL14" s="275"/>
      <c r="AM14" s="276"/>
      <c r="AN14" s="277"/>
      <c r="AP14" s="91"/>
      <c r="AQ14" s="92"/>
    </row>
    <row r="15" spans="2:43" s="90" customFormat="1" ht="15" customHeight="1">
      <c r="B15" s="216"/>
      <c r="C15" s="262"/>
      <c r="D15" s="301"/>
      <c r="E15" s="235"/>
      <c r="F15" s="235"/>
      <c r="G15" s="235"/>
      <c r="H15" s="283" t="s">
        <v>66</v>
      </c>
      <c r="I15" s="283" t="s">
        <v>58</v>
      </c>
      <c r="J15" s="283" t="s">
        <v>66</v>
      </c>
      <c r="K15" s="283" t="s">
        <v>58</v>
      </c>
      <c r="L15" s="235"/>
      <c r="M15" s="230"/>
      <c r="N15" s="230"/>
      <c r="O15" s="238" t="s">
        <v>65</v>
      </c>
      <c r="P15" s="302" t="s">
        <v>52</v>
      </c>
      <c r="Q15" s="303"/>
      <c r="R15" s="238" t="s">
        <v>65</v>
      </c>
      <c r="S15" s="238" t="s">
        <v>53</v>
      </c>
      <c r="T15" s="238" t="s">
        <v>65</v>
      </c>
      <c r="U15" s="230"/>
      <c r="V15" s="230"/>
      <c r="W15" s="283" t="s">
        <v>58</v>
      </c>
      <c r="X15" s="283" t="s">
        <v>58</v>
      </c>
      <c r="Y15" s="283" t="s">
        <v>58</v>
      </c>
      <c r="Z15" s="283" t="s">
        <v>58</v>
      </c>
      <c r="AA15" s="283" t="s">
        <v>58</v>
      </c>
      <c r="AB15" s="230"/>
      <c r="AC15" s="230"/>
      <c r="AD15" s="283" t="s">
        <v>58</v>
      </c>
      <c r="AE15" s="283" t="s">
        <v>58</v>
      </c>
      <c r="AF15" s="283" t="s">
        <v>58</v>
      </c>
      <c r="AG15" s="230"/>
      <c r="AH15" s="230"/>
      <c r="AI15" s="235"/>
      <c r="AJ15" s="240"/>
      <c r="AK15" s="241"/>
      <c r="AL15" s="241"/>
      <c r="AM15" s="286"/>
      <c r="AN15" s="243"/>
      <c r="AP15" s="91"/>
      <c r="AQ15" s="92"/>
    </row>
    <row r="16" spans="2:43" s="90" customFormat="1" ht="15" customHeight="1">
      <c r="B16" s="216"/>
      <c r="C16" s="262"/>
      <c r="D16" s="304"/>
      <c r="E16" s="245"/>
      <c r="F16" s="245"/>
      <c r="G16" s="245"/>
      <c r="H16" s="246">
        <v>8</v>
      </c>
      <c r="I16" s="246">
        <v>8</v>
      </c>
      <c r="J16" s="246">
        <v>8</v>
      </c>
      <c r="K16" s="246">
        <v>8</v>
      </c>
      <c r="L16" s="245"/>
      <c r="M16" s="245"/>
      <c r="N16" s="245"/>
      <c r="O16" s="246">
        <v>8</v>
      </c>
      <c r="P16" s="247">
        <v>8</v>
      </c>
      <c r="Q16" s="248"/>
      <c r="R16" s="246">
        <v>8</v>
      </c>
      <c r="S16" s="246">
        <v>8</v>
      </c>
      <c r="T16" s="246">
        <v>8</v>
      </c>
      <c r="U16" s="245"/>
      <c r="V16" s="245"/>
      <c r="W16" s="246">
        <v>8</v>
      </c>
      <c r="X16" s="246">
        <v>8</v>
      </c>
      <c r="Y16" s="246">
        <v>8</v>
      </c>
      <c r="Z16" s="246">
        <v>8</v>
      </c>
      <c r="AA16" s="246">
        <v>8</v>
      </c>
      <c r="AB16" s="245"/>
      <c r="AC16" s="245"/>
      <c r="AD16" s="246">
        <v>8</v>
      </c>
      <c r="AE16" s="246">
        <v>8</v>
      </c>
      <c r="AF16" s="246">
        <v>8</v>
      </c>
      <c r="AG16" s="305"/>
      <c r="AH16" s="245"/>
      <c r="AI16" s="245"/>
      <c r="AJ16" s="240"/>
      <c r="AK16" s="241">
        <f>COUNTA(D16:AI16)</f>
        <v>17</v>
      </c>
      <c r="AL16" s="241">
        <f>SUM(D16:AI16)</f>
        <v>136</v>
      </c>
      <c r="AM16" s="286"/>
      <c r="AN16" s="243"/>
      <c r="AP16" s="91"/>
      <c r="AQ16" s="92"/>
    </row>
    <row r="17" spans="2:43" s="90" customFormat="1" ht="15" customHeight="1">
      <c r="B17" s="216"/>
      <c r="C17" s="262"/>
      <c r="D17" s="306" t="s">
        <v>76</v>
      </c>
      <c r="E17" s="253" t="s">
        <v>77</v>
      </c>
      <c r="F17" s="253" t="s">
        <v>30</v>
      </c>
      <c r="G17" s="253" t="s">
        <v>31</v>
      </c>
      <c r="H17" s="254" t="s">
        <v>32</v>
      </c>
      <c r="I17" s="254" t="s">
        <v>33</v>
      </c>
      <c r="J17" s="254" t="s">
        <v>34</v>
      </c>
      <c r="K17" s="254" t="s">
        <v>35</v>
      </c>
      <c r="L17" s="253" t="s">
        <v>77</v>
      </c>
      <c r="M17" s="253" t="s">
        <v>30</v>
      </c>
      <c r="N17" s="253" t="s">
        <v>31</v>
      </c>
      <c r="O17" s="254" t="s">
        <v>32</v>
      </c>
      <c r="P17" s="307" t="s">
        <v>33</v>
      </c>
      <c r="Q17" s="308"/>
      <c r="R17" s="254" t="s">
        <v>34</v>
      </c>
      <c r="S17" s="254" t="s">
        <v>35</v>
      </c>
      <c r="T17" s="254" t="s">
        <v>36</v>
      </c>
      <c r="U17" s="253" t="s">
        <v>30</v>
      </c>
      <c r="V17" s="253" t="s">
        <v>31</v>
      </c>
      <c r="W17" s="254" t="s">
        <v>32</v>
      </c>
      <c r="X17" s="254" t="s">
        <v>33</v>
      </c>
      <c r="Y17" s="254" t="s">
        <v>34</v>
      </c>
      <c r="Z17" s="254" t="s">
        <v>35</v>
      </c>
      <c r="AA17" s="254" t="s">
        <v>36</v>
      </c>
      <c r="AB17" s="253" t="s">
        <v>30</v>
      </c>
      <c r="AC17" s="253" t="s">
        <v>31</v>
      </c>
      <c r="AD17" s="254" t="s">
        <v>78</v>
      </c>
      <c r="AE17" s="254" t="s">
        <v>79</v>
      </c>
      <c r="AF17" s="254" t="s">
        <v>34</v>
      </c>
      <c r="AG17" s="256" t="s">
        <v>80</v>
      </c>
      <c r="AH17" s="309" t="s">
        <v>77</v>
      </c>
      <c r="AI17" s="253" t="s">
        <v>30</v>
      </c>
      <c r="AJ17" s="258"/>
      <c r="AK17" s="259"/>
      <c r="AL17" s="259"/>
      <c r="AM17" s="260"/>
      <c r="AN17" s="261"/>
      <c r="AP17" s="91"/>
      <c r="AQ17" s="92"/>
    </row>
    <row r="18" spans="2:43" s="90" customFormat="1" ht="15" customHeight="1">
      <c r="B18" s="216"/>
      <c r="C18" s="262">
        <v>11</v>
      </c>
      <c r="D18" s="264"/>
      <c r="E18" s="267"/>
      <c r="F18" s="267"/>
      <c r="G18" s="267">
        <v>10</v>
      </c>
      <c r="H18" s="267"/>
      <c r="I18" s="267"/>
      <c r="J18" s="264"/>
      <c r="K18" s="264"/>
      <c r="L18" s="267"/>
      <c r="M18" s="267"/>
      <c r="N18" s="267">
        <v>11</v>
      </c>
      <c r="O18" s="263"/>
      <c r="P18" s="310"/>
      <c r="Q18" s="311"/>
      <c r="R18" s="264"/>
      <c r="S18" s="264"/>
      <c r="T18" s="267"/>
      <c r="U18" s="267"/>
      <c r="V18" s="267">
        <v>12</v>
      </c>
      <c r="W18" s="268"/>
      <c r="X18" s="268"/>
      <c r="Y18" s="264"/>
      <c r="Z18" s="264"/>
      <c r="AA18" s="269"/>
      <c r="AB18" s="269"/>
      <c r="AC18" s="267">
        <v>13</v>
      </c>
      <c r="AD18" s="267"/>
      <c r="AE18" s="267"/>
      <c r="AF18" s="264"/>
      <c r="AG18" s="264"/>
      <c r="AH18" s="312"/>
      <c r="AI18" s="274"/>
      <c r="AJ18" s="240">
        <v>4</v>
      </c>
      <c r="AK18" s="275"/>
      <c r="AL18" s="275"/>
      <c r="AM18" s="276"/>
      <c r="AN18" s="277"/>
      <c r="AP18" s="91"/>
      <c r="AQ18" s="92"/>
    </row>
    <row r="19" spans="2:43" s="90" customFormat="1" ht="15" customHeight="1">
      <c r="B19" s="216"/>
      <c r="C19" s="262"/>
      <c r="D19" s="230"/>
      <c r="E19" s="238" t="s">
        <v>52</v>
      </c>
      <c r="F19" s="238" t="s">
        <v>65</v>
      </c>
      <c r="G19" s="238" t="s">
        <v>65</v>
      </c>
      <c r="H19" s="238" t="s">
        <v>65</v>
      </c>
      <c r="I19" s="238" t="s">
        <v>65</v>
      </c>
      <c r="J19" s="230"/>
      <c r="K19" s="230"/>
      <c r="L19" s="238" t="s">
        <v>65</v>
      </c>
      <c r="M19" s="238" t="s">
        <v>52</v>
      </c>
      <c r="N19" s="238" t="s">
        <v>65</v>
      </c>
      <c r="O19" s="238" t="s">
        <v>65</v>
      </c>
      <c r="P19" s="302" t="s">
        <v>52</v>
      </c>
      <c r="Q19" s="303"/>
      <c r="R19" s="230"/>
      <c r="S19" s="230"/>
      <c r="T19" s="238" t="s">
        <v>65</v>
      </c>
      <c r="U19" s="238" t="s">
        <v>65</v>
      </c>
      <c r="V19" s="238" t="s">
        <v>65</v>
      </c>
      <c r="W19" s="238" t="s">
        <v>52</v>
      </c>
      <c r="X19" s="237" t="s">
        <v>65</v>
      </c>
      <c r="Y19" s="230"/>
      <c r="Z19" s="230"/>
      <c r="AA19" s="238" t="s">
        <v>65</v>
      </c>
      <c r="AB19" s="238" t="s">
        <v>65</v>
      </c>
      <c r="AC19" s="238" t="s">
        <v>65</v>
      </c>
      <c r="AD19" s="238" t="s">
        <v>65</v>
      </c>
      <c r="AE19" s="238" t="s">
        <v>65</v>
      </c>
      <c r="AF19" s="230"/>
      <c r="AG19" s="230"/>
      <c r="AH19" s="238" t="s">
        <v>65</v>
      </c>
      <c r="AI19" s="285"/>
      <c r="AJ19" s="240"/>
      <c r="AK19" s="241"/>
      <c r="AL19" s="241"/>
      <c r="AM19" s="286"/>
      <c r="AN19" s="243"/>
      <c r="AP19" s="91"/>
      <c r="AQ19" s="92"/>
    </row>
    <row r="20" spans="2:43" s="90" customFormat="1" ht="15" customHeight="1">
      <c r="B20" s="216"/>
      <c r="C20" s="262"/>
      <c r="D20" s="245"/>
      <c r="E20" s="246">
        <v>8</v>
      </c>
      <c r="F20" s="246">
        <v>8</v>
      </c>
      <c r="G20" s="246">
        <v>8</v>
      </c>
      <c r="H20" s="246">
        <v>8</v>
      </c>
      <c r="I20" s="246">
        <v>8</v>
      </c>
      <c r="J20" s="245"/>
      <c r="K20" s="245"/>
      <c r="L20" s="246">
        <v>8</v>
      </c>
      <c r="M20" s="246">
        <v>8</v>
      </c>
      <c r="N20" s="246">
        <v>8</v>
      </c>
      <c r="O20" s="246">
        <v>8</v>
      </c>
      <c r="P20" s="247">
        <v>8</v>
      </c>
      <c r="Q20" s="248"/>
      <c r="R20" s="245"/>
      <c r="S20" s="245"/>
      <c r="T20" s="246">
        <v>8</v>
      </c>
      <c r="U20" s="246">
        <v>8</v>
      </c>
      <c r="V20" s="246">
        <v>8</v>
      </c>
      <c r="W20" s="246">
        <v>8</v>
      </c>
      <c r="X20" s="246">
        <v>8</v>
      </c>
      <c r="Y20" s="245"/>
      <c r="Z20" s="245"/>
      <c r="AA20" s="246">
        <v>8</v>
      </c>
      <c r="AB20" s="246">
        <v>8</v>
      </c>
      <c r="AC20" s="246">
        <v>8</v>
      </c>
      <c r="AD20" s="246">
        <v>8</v>
      </c>
      <c r="AE20" s="246">
        <v>8</v>
      </c>
      <c r="AF20" s="245"/>
      <c r="AG20" s="245"/>
      <c r="AH20" s="246">
        <v>8</v>
      </c>
      <c r="AI20" s="285"/>
      <c r="AJ20" s="240"/>
      <c r="AK20" s="241">
        <f>COUNTA(D20:AI20)</f>
        <v>21</v>
      </c>
      <c r="AL20" s="241">
        <f>SUM(D20:AI20)</f>
        <v>168</v>
      </c>
      <c r="AM20" s="286"/>
      <c r="AN20" s="243"/>
      <c r="AP20" s="91"/>
      <c r="AQ20" s="92"/>
    </row>
    <row r="21" spans="2:43" s="90" customFormat="1" ht="15" customHeight="1">
      <c r="B21" s="216"/>
      <c r="C21" s="262"/>
      <c r="D21" s="253" t="s">
        <v>31</v>
      </c>
      <c r="E21" s="254" t="s">
        <v>32</v>
      </c>
      <c r="F21" s="254" t="s">
        <v>33</v>
      </c>
      <c r="G21" s="254" t="s">
        <v>34</v>
      </c>
      <c r="H21" s="254" t="s">
        <v>35</v>
      </c>
      <c r="I21" s="254" t="s">
        <v>36</v>
      </c>
      <c r="J21" s="253" t="s">
        <v>30</v>
      </c>
      <c r="K21" s="253" t="s">
        <v>31</v>
      </c>
      <c r="L21" s="254" t="s">
        <v>32</v>
      </c>
      <c r="M21" s="254" t="s">
        <v>33</v>
      </c>
      <c r="N21" s="254" t="s">
        <v>34</v>
      </c>
      <c r="O21" s="254" t="s">
        <v>35</v>
      </c>
      <c r="P21" s="307" t="s">
        <v>36</v>
      </c>
      <c r="Q21" s="308"/>
      <c r="R21" s="253" t="s">
        <v>30</v>
      </c>
      <c r="S21" s="253" t="s">
        <v>31</v>
      </c>
      <c r="T21" s="254" t="s">
        <v>32</v>
      </c>
      <c r="U21" s="254" t="s">
        <v>33</v>
      </c>
      <c r="V21" s="254" t="s">
        <v>34</v>
      </c>
      <c r="W21" s="254" t="s">
        <v>35</v>
      </c>
      <c r="X21" s="254" t="s">
        <v>36</v>
      </c>
      <c r="Y21" s="253" t="s">
        <v>30</v>
      </c>
      <c r="Z21" s="253" t="s">
        <v>31</v>
      </c>
      <c r="AA21" s="254" t="s">
        <v>32</v>
      </c>
      <c r="AB21" s="254" t="s">
        <v>33</v>
      </c>
      <c r="AC21" s="254" t="s">
        <v>34</v>
      </c>
      <c r="AD21" s="254" t="s">
        <v>35</v>
      </c>
      <c r="AE21" s="254" t="s">
        <v>36</v>
      </c>
      <c r="AF21" s="253" t="s">
        <v>30</v>
      </c>
      <c r="AG21" s="256" t="s">
        <v>81</v>
      </c>
      <c r="AH21" s="254" t="s">
        <v>78</v>
      </c>
      <c r="AI21" s="293"/>
      <c r="AJ21" s="258"/>
      <c r="AK21" s="259"/>
      <c r="AL21" s="259"/>
      <c r="AM21" s="260"/>
      <c r="AN21" s="261"/>
      <c r="AP21" s="91"/>
      <c r="AQ21" s="92"/>
    </row>
    <row r="22" spans="2:43" s="90" customFormat="1" ht="15" customHeight="1">
      <c r="B22" s="216"/>
      <c r="C22" s="262">
        <v>12</v>
      </c>
      <c r="D22" s="267"/>
      <c r="E22" s="267">
        <v>14</v>
      </c>
      <c r="F22" s="267"/>
      <c r="G22" s="267"/>
      <c r="H22" s="264"/>
      <c r="I22" s="264"/>
      <c r="J22" s="267"/>
      <c r="K22" s="267"/>
      <c r="L22" s="267">
        <v>15</v>
      </c>
      <c r="M22" s="263"/>
      <c r="N22" s="263"/>
      <c r="O22" s="264"/>
      <c r="P22" s="265"/>
      <c r="Q22" s="266"/>
      <c r="R22" s="267"/>
      <c r="S22" s="267"/>
      <c r="T22" s="267">
        <v>16</v>
      </c>
      <c r="U22" s="268"/>
      <c r="V22" s="267"/>
      <c r="W22" s="264"/>
      <c r="X22" s="264"/>
      <c r="Y22" s="269"/>
      <c r="Z22" s="267">
        <v>17</v>
      </c>
      <c r="AA22" s="267"/>
      <c r="AB22" s="267"/>
      <c r="AC22" s="295" t="s">
        <v>82</v>
      </c>
      <c r="AD22" s="264"/>
      <c r="AE22" s="264"/>
      <c r="AF22" s="267"/>
      <c r="AG22" s="267"/>
      <c r="AH22" s="267">
        <v>18</v>
      </c>
      <c r="AI22" s="313"/>
      <c r="AJ22" s="314">
        <v>5</v>
      </c>
      <c r="AK22" s="275"/>
      <c r="AL22" s="275"/>
      <c r="AM22" s="276"/>
      <c r="AN22" s="277"/>
      <c r="AP22" s="91"/>
      <c r="AQ22" s="92"/>
    </row>
    <row r="23" spans="2:43" s="90" customFormat="1" ht="15" customHeight="1">
      <c r="B23" s="216"/>
      <c r="C23" s="262"/>
      <c r="D23" s="238" t="s">
        <v>65</v>
      </c>
      <c r="E23" s="238" t="s">
        <v>65</v>
      </c>
      <c r="F23" s="315" t="s">
        <v>83</v>
      </c>
      <c r="G23" s="315" t="s">
        <v>63</v>
      </c>
      <c r="H23" s="230"/>
      <c r="I23" s="230"/>
      <c r="J23" s="315" t="s">
        <v>84</v>
      </c>
      <c r="K23" s="315" t="s">
        <v>63</v>
      </c>
      <c r="L23" s="315" t="s">
        <v>63</v>
      </c>
      <c r="M23" s="315" t="s">
        <v>63</v>
      </c>
      <c r="N23" s="315" t="s">
        <v>63</v>
      </c>
      <c r="O23" s="230"/>
      <c r="P23" s="281"/>
      <c r="Q23" s="282"/>
      <c r="R23" s="315" t="s">
        <v>63</v>
      </c>
      <c r="S23" s="315" t="s">
        <v>63</v>
      </c>
      <c r="T23" s="315" t="s">
        <v>63</v>
      </c>
      <c r="U23" s="315" t="s">
        <v>63</v>
      </c>
      <c r="V23" s="315" t="s">
        <v>63</v>
      </c>
      <c r="W23" s="230"/>
      <c r="X23" s="230"/>
      <c r="Y23" s="315" t="s">
        <v>63</v>
      </c>
      <c r="Z23" s="315" t="s">
        <v>63</v>
      </c>
      <c r="AA23" s="315" t="s">
        <v>63</v>
      </c>
      <c r="AB23" s="315" t="s">
        <v>63</v>
      </c>
      <c r="AC23" s="235"/>
      <c r="AD23" s="230"/>
      <c r="AE23" s="230"/>
      <c r="AF23" s="315" t="s">
        <v>63</v>
      </c>
      <c r="AG23" s="315" t="s">
        <v>63</v>
      </c>
      <c r="AH23" s="315" t="s">
        <v>63</v>
      </c>
      <c r="AI23" s="315" t="s">
        <v>63</v>
      </c>
      <c r="AJ23" s="240"/>
      <c r="AK23" s="241"/>
      <c r="AL23" s="241"/>
      <c r="AM23" s="286"/>
      <c r="AN23" s="243"/>
      <c r="AP23" s="91"/>
      <c r="AQ23" s="92"/>
    </row>
    <row r="24" spans="2:43" s="90" customFormat="1" ht="15" customHeight="1">
      <c r="B24" s="216"/>
      <c r="C24" s="262"/>
      <c r="D24" s="246">
        <v>8</v>
      </c>
      <c r="E24" s="246">
        <v>8</v>
      </c>
      <c r="F24" s="246">
        <v>8</v>
      </c>
      <c r="G24" s="246">
        <v>8</v>
      </c>
      <c r="H24" s="245"/>
      <c r="I24" s="245"/>
      <c r="J24" s="246">
        <v>8</v>
      </c>
      <c r="K24" s="246">
        <v>8</v>
      </c>
      <c r="L24" s="246">
        <v>8</v>
      </c>
      <c r="M24" s="246">
        <v>8</v>
      </c>
      <c r="N24" s="246">
        <v>8</v>
      </c>
      <c r="O24" s="245"/>
      <c r="P24" s="287"/>
      <c r="Q24" s="288"/>
      <c r="R24" s="246">
        <v>8</v>
      </c>
      <c r="S24" s="246">
        <v>8</v>
      </c>
      <c r="T24" s="246">
        <v>8</v>
      </c>
      <c r="U24" s="246">
        <v>8</v>
      </c>
      <c r="V24" s="246">
        <v>8</v>
      </c>
      <c r="W24" s="245"/>
      <c r="X24" s="245"/>
      <c r="Y24" s="246">
        <v>8</v>
      </c>
      <c r="Z24" s="246">
        <v>8</v>
      </c>
      <c r="AA24" s="246">
        <v>8</v>
      </c>
      <c r="AB24" s="246">
        <v>8</v>
      </c>
      <c r="AC24" s="245"/>
      <c r="AD24" s="245"/>
      <c r="AE24" s="245"/>
      <c r="AF24" s="246">
        <v>8</v>
      </c>
      <c r="AG24" s="246">
        <v>8</v>
      </c>
      <c r="AH24" s="246">
        <v>8</v>
      </c>
      <c r="AI24" s="246">
        <v>8</v>
      </c>
      <c r="AJ24" s="240"/>
      <c r="AK24" s="241">
        <f>COUNTA(D24:AI24)</f>
        <v>22</v>
      </c>
      <c r="AL24" s="241">
        <f>SUM(D24:AI24)</f>
        <v>176</v>
      </c>
      <c r="AM24" s="286"/>
      <c r="AN24" s="243"/>
      <c r="AP24" s="91"/>
      <c r="AQ24" s="92"/>
    </row>
    <row r="25" spans="2:43" s="90" customFormat="1" ht="15" customHeight="1">
      <c r="B25" s="216"/>
      <c r="C25" s="316"/>
      <c r="D25" s="317" t="s">
        <v>33</v>
      </c>
      <c r="E25" s="317" t="s">
        <v>34</v>
      </c>
      <c r="F25" s="317" t="s">
        <v>35</v>
      </c>
      <c r="G25" s="317" t="s">
        <v>36</v>
      </c>
      <c r="H25" s="309" t="s">
        <v>30</v>
      </c>
      <c r="I25" s="309" t="s">
        <v>31</v>
      </c>
      <c r="J25" s="317" t="s">
        <v>32</v>
      </c>
      <c r="K25" s="317" t="s">
        <v>33</v>
      </c>
      <c r="L25" s="317" t="s">
        <v>34</v>
      </c>
      <c r="M25" s="317" t="s">
        <v>35</v>
      </c>
      <c r="N25" s="317" t="s">
        <v>36</v>
      </c>
      <c r="O25" s="309" t="s">
        <v>30</v>
      </c>
      <c r="P25" s="290" t="s">
        <v>31</v>
      </c>
      <c r="Q25" s="291"/>
      <c r="R25" s="317" t="s">
        <v>32</v>
      </c>
      <c r="S25" s="317" t="s">
        <v>33</v>
      </c>
      <c r="T25" s="317" t="s">
        <v>34</v>
      </c>
      <c r="U25" s="317" t="s">
        <v>35</v>
      </c>
      <c r="V25" s="317" t="s">
        <v>36</v>
      </c>
      <c r="W25" s="309" t="s">
        <v>30</v>
      </c>
      <c r="X25" s="309" t="s">
        <v>31</v>
      </c>
      <c r="Y25" s="317" t="s">
        <v>32</v>
      </c>
      <c r="Z25" s="317" t="s">
        <v>33</v>
      </c>
      <c r="AA25" s="317" t="s">
        <v>34</v>
      </c>
      <c r="AB25" s="317" t="s">
        <v>35</v>
      </c>
      <c r="AC25" s="309" t="s">
        <v>77</v>
      </c>
      <c r="AD25" s="309" t="s">
        <v>30</v>
      </c>
      <c r="AE25" s="309" t="s">
        <v>67</v>
      </c>
      <c r="AF25" s="317" t="s">
        <v>78</v>
      </c>
      <c r="AG25" s="317" t="s">
        <v>33</v>
      </c>
      <c r="AH25" s="317" t="s">
        <v>34</v>
      </c>
      <c r="AI25" s="317" t="s">
        <v>35</v>
      </c>
      <c r="AJ25" s="258"/>
      <c r="AK25" s="241"/>
      <c r="AL25" s="241"/>
      <c r="AM25" s="252"/>
      <c r="AN25" s="243"/>
      <c r="AP25" s="91"/>
      <c r="AQ25" s="92"/>
    </row>
    <row r="26" spans="2:43" s="90" customFormat="1" ht="15" customHeight="1">
      <c r="B26" s="216"/>
      <c r="C26" s="262">
        <v>1</v>
      </c>
      <c r="D26" s="294" t="s">
        <v>85</v>
      </c>
      <c r="E26" s="264"/>
      <c r="F26" s="264"/>
      <c r="G26" s="267"/>
      <c r="H26" s="267"/>
      <c r="I26" s="267">
        <v>19</v>
      </c>
      <c r="J26" s="267"/>
      <c r="K26" s="267"/>
      <c r="L26" s="264"/>
      <c r="M26" s="264"/>
      <c r="N26" s="267"/>
      <c r="O26" s="267"/>
      <c r="P26" s="298" t="s">
        <v>86</v>
      </c>
      <c r="Q26" s="299"/>
      <c r="R26" s="267"/>
      <c r="S26" s="318"/>
      <c r="T26" s="264"/>
      <c r="U26" s="264"/>
      <c r="V26" s="267"/>
      <c r="W26" s="267"/>
      <c r="X26" s="267"/>
      <c r="Y26" s="267"/>
      <c r="Z26" s="318"/>
      <c r="AA26" s="264"/>
      <c r="AB26" s="264"/>
      <c r="AC26" s="267"/>
      <c r="AD26" s="267"/>
      <c r="AE26" s="267"/>
      <c r="AF26" s="267"/>
      <c r="AG26" s="318"/>
      <c r="AH26" s="264"/>
      <c r="AI26" s="264"/>
      <c r="AJ26" s="240">
        <v>1</v>
      </c>
      <c r="AK26" s="275"/>
      <c r="AL26" s="275"/>
      <c r="AM26" s="276"/>
      <c r="AN26" s="277"/>
      <c r="AP26" s="91"/>
      <c r="AQ26" s="92"/>
    </row>
    <row r="27" spans="2:43" s="90" customFormat="1" ht="15.75" customHeight="1">
      <c r="B27" s="216"/>
      <c r="C27" s="262"/>
      <c r="D27" s="301"/>
      <c r="E27" s="245"/>
      <c r="F27" s="245"/>
      <c r="G27" s="319" t="s">
        <v>63</v>
      </c>
      <c r="H27" s="319" t="s">
        <v>63</v>
      </c>
      <c r="I27" s="315" t="s">
        <v>63</v>
      </c>
      <c r="J27" s="319" t="s">
        <v>63</v>
      </c>
      <c r="K27" s="315" t="s">
        <v>63</v>
      </c>
      <c r="L27" s="245"/>
      <c r="M27" s="245"/>
      <c r="N27" s="319" t="s">
        <v>63</v>
      </c>
      <c r="O27" s="315" t="s">
        <v>63</v>
      </c>
      <c r="P27" s="315" t="s">
        <v>63</v>
      </c>
      <c r="Q27" s="284" t="s">
        <v>65</v>
      </c>
      <c r="R27" s="246"/>
      <c r="S27" s="246"/>
      <c r="T27" s="245"/>
      <c r="U27" s="245"/>
      <c r="V27" s="246"/>
      <c r="W27" s="246"/>
      <c r="X27" s="246"/>
      <c r="Y27" s="246"/>
      <c r="Z27" s="246"/>
      <c r="AA27" s="245"/>
      <c r="AB27" s="245"/>
      <c r="AC27" s="246"/>
      <c r="AD27" s="246"/>
      <c r="AE27" s="246"/>
      <c r="AF27" s="246"/>
      <c r="AG27" s="246"/>
      <c r="AH27" s="245"/>
      <c r="AI27" s="245"/>
      <c r="AJ27" s="240"/>
      <c r="AK27" s="241"/>
      <c r="AL27" s="241"/>
      <c r="AM27" s="242"/>
      <c r="AN27" s="243"/>
      <c r="AP27" s="91"/>
      <c r="AQ27" s="92"/>
    </row>
    <row r="28" spans="2:43" s="90" customFormat="1" ht="15" customHeight="1">
      <c r="B28" s="216"/>
      <c r="C28" s="316"/>
      <c r="D28" s="304"/>
      <c r="E28" s="245"/>
      <c r="F28" s="245"/>
      <c r="G28" s="246">
        <v>8</v>
      </c>
      <c r="H28" s="246">
        <v>8</v>
      </c>
      <c r="I28" s="246">
        <v>8</v>
      </c>
      <c r="J28" s="317">
        <v>8</v>
      </c>
      <c r="K28" s="317">
        <v>8</v>
      </c>
      <c r="L28" s="309"/>
      <c r="M28" s="309"/>
      <c r="N28" s="246">
        <v>8</v>
      </c>
      <c r="O28" s="246">
        <v>8</v>
      </c>
      <c r="P28" s="246">
        <v>4</v>
      </c>
      <c r="Q28" s="246">
        <v>3</v>
      </c>
      <c r="R28" s="246"/>
      <c r="S28" s="246"/>
      <c r="T28" s="245"/>
      <c r="U28" s="245"/>
      <c r="V28" s="246"/>
      <c r="W28" s="246"/>
      <c r="X28" s="246"/>
      <c r="Y28" s="246"/>
      <c r="Z28" s="246"/>
      <c r="AA28" s="245"/>
      <c r="AB28" s="245"/>
      <c r="AC28" s="246"/>
      <c r="AD28" s="246"/>
      <c r="AE28" s="246"/>
      <c r="AF28" s="246"/>
      <c r="AG28" s="246"/>
      <c r="AH28" s="245"/>
      <c r="AI28" s="245"/>
      <c r="AJ28" s="240"/>
      <c r="AK28" s="241">
        <f>COUNTA(D28:AI28)-1</f>
        <v>8</v>
      </c>
      <c r="AL28" s="241">
        <f>SUM(D28:AI28)</f>
        <v>63</v>
      </c>
      <c r="AM28" s="286">
        <v>1</v>
      </c>
      <c r="AN28" s="243" t="s">
        <v>87</v>
      </c>
      <c r="AP28" s="91"/>
      <c r="AQ28" s="92"/>
    </row>
    <row r="29" spans="2:43" s="90" customFormat="1" ht="15" customHeight="1" thickBot="1">
      <c r="B29" s="216"/>
      <c r="C29" s="316"/>
      <c r="D29" s="306" t="s">
        <v>77</v>
      </c>
      <c r="E29" s="320" t="s">
        <v>88</v>
      </c>
      <c r="F29" s="320" t="s">
        <v>89</v>
      </c>
      <c r="G29" s="317" t="s">
        <v>78</v>
      </c>
      <c r="H29" s="317" t="s">
        <v>90</v>
      </c>
      <c r="I29" s="317" t="s">
        <v>91</v>
      </c>
      <c r="J29" s="317" t="s">
        <v>80</v>
      </c>
      <c r="K29" s="317" t="s">
        <v>77</v>
      </c>
      <c r="L29" s="309" t="s">
        <v>30</v>
      </c>
      <c r="M29" s="309" t="s">
        <v>31</v>
      </c>
      <c r="N29" s="321" t="s">
        <v>78</v>
      </c>
      <c r="O29" s="321" t="s">
        <v>90</v>
      </c>
      <c r="P29" s="322" t="s">
        <v>68</v>
      </c>
      <c r="Q29" s="322"/>
      <c r="R29" s="321" t="s">
        <v>76</v>
      </c>
      <c r="S29" s="321" t="s">
        <v>77</v>
      </c>
      <c r="T29" s="320" t="s">
        <v>88</v>
      </c>
      <c r="U29" s="320" t="s">
        <v>81</v>
      </c>
      <c r="V29" s="321" t="s">
        <v>78</v>
      </c>
      <c r="W29" s="321" t="s">
        <v>90</v>
      </c>
      <c r="X29" s="321" t="s">
        <v>68</v>
      </c>
      <c r="Y29" s="321" t="s">
        <v>76</v>
      </c>
      <c r="Z29" s="321" t="s">
        <v>77</v>
      </c>
      <c r="AA29" s="320" t="s">
        <v>88</v>
      </c>
      <c r="AB29" s="320" t="s">
        <v>81</v>
      </c>
      <c r="AC29" s="321" t="s">
        <v>78</v>
      </c>
      <c r="AD29" s="321" t="s">
        <v>90</v>
      </c>
      <c r="AE29" s="321" t="s">
        <v>68</v>
      </c>
      <c r="AF29" s="321" t="s">
        <v>76</v>
      </c>
      <c r="AG29" s="321" t="s">
        <v>77</v>
      </c>
      <c r="AH29" s="309" t="s">
        <v>88</v>
      </c>
      <c r="AI29" s="309" t="s">
        <v>81</v>
      </c>
      <c r="AJ29" s="240"/>
      <c r="AK29" s="241"/>
      <c r="AL29" s="241"/>
      <c r="AM29" s="252"/>
      <c r="AN29" s="243"/>
      <c r="AP29" s="91"/>
      <c r="AQ29" s="92"/>
    </row>
    <row r="30" spans="2:43" s="90" customFormat="1" ht="15" customHeight="1" thickBot="1">
      <c r="B30" s="323"/>
      <c r="C30" s="324" t="s">
        <v>92</v>
      </c>
      <c r="D30" s="325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27"/>
      <c r="AJ30" s="328">
        <f>SUM(AJ6:AJ29)</f>
        <v>21</v>
      </c>
      <c r="AK30" s="328">
        <f>SUM(AK6:AK29)</f>
        <v>88</v>
      </c>
      <c r="AL30" s="328">
        <f>SUM(AL6:AL29)</f>
        <v>700</v>
      </c>
      <c r="AM30" s="328">
        <f>SUM(AM6:AM29)</f>
        <v>3</v>
      </c>
      <c r="AN30" s="329"/>
      <c r="AP30" s="96"/>
      <c r="AQ30" s="92"/>
    </row>
    <row r="31" spans="2:43" s="97" customFormat="1" ht="13.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P31" s="99"/>
      <c r="AQ31" s="100"/>
    </row>
  </sheetData>
  <mergeCells count="77">
    <mergeCell ref="B1:AN1"/>
    <mergeCell ref="B2:E2"/>
    <mergeCell ref="B3:B5"/>
    <mergeCell ref="C3:C5"/>
    <mergeCell ref="D3:D5"/>
    <mergeCell ref="E3:E5"/>
    <mergeCell ref="F3:F5"/>
    <mergeCell ref="G3:G5"/>
    <mergeCell ref="H3:H5"/>
    <mergeCell ref="I3:I5"/>
    <mergeCell ref="V3:V5"/>
    <mergeCell ref="J3:J5"/>
    <mergeCell ref="K3:K5"/>
    <mergeCell ref="L3:L5"/>
    <mergeCell ref="M3:M5"/>
    <mergeCell ref="N3:N5"/>
    <mergeCell ref="O3:O5"/>
    <mergeCell ref="P3:Q5"/>
    <mergeCell ref="R3:R5"/>
    <mergeCell ref="S3:S5"/>
    <mergeCell ref="T3:T5"/>
    <mergeCell ref="U3:U5"/>
    <mergeCell ref="AH3:AH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I3:AI5"/>
    <mergeCell ref="AJ3:AJ5"/>
    <mergeCell ref="AK3:AL3"/>
    <mergeCell ref="AM3:AN3"/>
    <mergeCell ref="AK4:AL4"/>
    <mergeCell ref="AM4:AN4"/>
    <mergeCell ref="B6:B30"/>
    <mergeCell ref="C6:C9"/>
    <mergeCell ref="P6:Q6"/>
    <mergeCell ref="AJ6:AJ9"/>
    <mergeCell ref="P7:Q7"/>
    <mergeCell ref="P8:Q8"/>
    <mergeCell ref="P9:Q9"/>
    <mergeCell ref="C10:C13"/>
    <mergeCell ref="P10:Q10"/>
    <mergeCell ref="AI10:AI13"/>
    <mergeCell ref="AJ10:AJ13"/>
    <mergeCell ref="P11:Q11"/>
    <mergeCell ref="P12:Q12"/>
    <mergeCell ref="P13:Q13"/>
    <mergeCell ref="C14:C17"/>
    <mergeCell ref="P14:Q14"/>
    <mergeCell ref="AJ14:AJ17"/>
    <mergeCell ref="P15:Q15"/>
    <mergeCell ref="P16:Q16"/>
    <mergeCell ref="P17:Q17"/>
    <mergeCell ref="C18:C21"/>
    <mergeCell ref="P18:Q18"/>
    <mergeCell ref="AI18:AI21"/>
    <mergeCell ref="AJ18:AJ21"/>
    <mergeCell ref="P19:Q19"/>
    <mergeCell ref="P20:Q20"/>
    <mergeCell ref="P21:Q21"/>
    <mergeCell ref="C26:C29"/>
    <mergeCell ref="P26:Q26"/>
    <mergeCell ref="AJ26:AJ29"/>
    <mergeCell ref="P29:Q29"/>
    <mergeCell ref="C22:C25"/>
    <mergeCell ref="P22:Q22"/>
    <mergeCell ref="AJ22:AJ25"/>
    <mergeCell ref="P23:Q23"/>
    <mergeCell ref="P24:Q24"/>
    <mergeCell ref="P25:Q25"/>
  </mergeCells>
  <phoneticPr fontId="2" type="noConversion"/>
  <pageMargins left="0.7" right="0.7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9"/>
  <sheetViews>
    <sheetView tabSelected="1" topLeftCell="A2" zoomScaleNormal="100" workbookViewId="0">
      <pane xSplit="2" ySplit="11" topLeftCell="C23" activePane="bottomRight" state="frozen"/>
      <selection activeCell="A2" sqref="A2"/>
      <selection pane="topRight" activeCell="C2" sqref="C2"/>
      <selection pane="bottomLeft" activeCell="A13" sqref="A13"/>
      <selection pane="bottomRight" activeCell="D7" sqref="D7:J7"/>
    </sheetView>
  </sheetViews>
  <sheetFormatPr defaultRowHeight="16.5"/>
  <cols>
    <col min="1" max="1" width="7.109375" style="22" customWidth="1"/>
    <col min="2" max="2" width="7.88671875" style="20" customWidth="1"/>
    <col min="3" max="3" width="6.6640625" style="6" customWidth="1"/>
    <col min="4" max="4" width="11.21875" style="3" customWidth="1"/>
    <col min="5" max="7" width="11.21875" style="4" customWidth="1"/>
    <col min="8" max="8" width="6.21875" style="4" customWidth="1"/>
    <col min="9" max="12" width="11.21875" style="4" customWidth="1"/>
    <col min="13" max="13" width="5.33203125" style="25" customWidth="1"/>
    <col min="14" max="14" width="5" style="5" customWidth="1"/>
    <col min="15" max="15" width="1.33203125" style="5" customWidth="1"/>
    <col min="16" max="16" width="1.21875" style="4" customWidth="1"/>
    <col min="17" max="17" width="4.6640625" style="4" customWidth="1"/>
    <col min="18" max="18" width="25.88671875" style="6" customWidth="1"/>
    <col min="19" max="19" width="5.88671875" style="6" customWidth="1"/>
    <col min="20" max="20" width="7.109375" style="4" customWidth="1"/>
    <col min="21" max="21" width="7.88671875" style="4" customWidth="1"/>
    <col min="22" max="16384" width="8.88671875" style="4"/>
  </cols>
  <sheetData>
    <row r="1" spans="1:21" ht="25.5" customHeight="1">
      <c r="A1" s="169" t="s">
        <v>93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84"/>
    </row>
    <row r="2" spans="1:21" ht="25.5" customHeight="1">
      <c r="A2" s="169" t="s">
        <v>94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84"/>
    </row>
    <row r="3" spans="1:21" ht="25.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21" ht="9" customHeight="1" thickBot="1">
      <c r="A4" s="21"/>
      <c r="B4" s="7"/>
      <c r="C4" s="4"/>
      <c r="D4" s="4"/>
      <c r="I4" s="8"/>
      <c r="J4" s="8"/>
      <c r="M4" s="23"/>
      <c r="N4" s="9"/>
      <c r="O4" s="9"/>
    </row>
    <row r="5" spans="1:21" s="10" customFormat="1" ht="24" customHeight="1">
      <c r="A5" s="170" t="s">
        <v>95</v>
      </c>
      <c r="B5" s="171"/>
      <c r="C5" s="172"/>
      <c r="D5" s="173" t="s">
        <v>11</v>
      </c>
      <c r="E5" s="173"/>
      <c r="F5" s="173"/>
      <c r="G5" s="173"/>
      <c r="H5" s="173"/>
      <c r="I5" s="173"/>
      <c r="J5" s="174"/>
      <c r="M5" s="24"/>
      <c r="R5" s="6"/>
      <c r="S5" s="6"/>
    </row>
    <row r="6" spans="1:21" s="10" customFormat="1" ht="24" customHeight="1">
      <c r="A6" s="158" t="s">
        <v>96</v>
      </c>
      <c r="B6" s="154"/>
      <c r="C6" s="159"/>
      <c r="D6" s="175" t="s">
        <v>97</v>
      </c>
      <c r="E6" s="176"/>
      <c r="F6" s="176"/>
      <c r="G6" s="176"/>
      <c r="H6" s="176"/>
      <c r="I6" s="176"/>
      <c r="J6" s="177"/>
      <c r="M6" s="24"/>
      <c r="R6" s="6"/>
      <c r="S6" s="6"/>
    </row>
    <row r="7" spans="1:21" s="10" customFormat="1" ht="24" customHeight="1">
      <c r="A7" s="152" t="s">
        <v>98</v>
      </c>
      <c r="B7" s="153"/>
      <c r="C7" s="154"/>
      <c r="D7" s="155" t="s">
        <v>99</v>
      </c>
      <c r="E7" s="156"/>
      <c r="F7" s="156"/>
      <c r="G7" s="156"/>
      <c r="H7" s="156"/>
      <c r="I7" s="156"/>
      <c r="J7" s="157"/>
      <c r="M7" s="24"/>
      <c r="R7" s="6"/>
      <c r="S7" s="6"/>
    </row>
    <row r="8" spans="1:21" s="10" customFormat="1" ht="24" customHeight="1">
      <c r="A8" s="158" t="s">
        <v>100</v>
      </c>
      <c r="B8" s="154"/>
      <c r="C8" s="159"/>
      <c r="D8" s="83" t="s">
        <v>101</v>
      </c>
      <c r="E8" s="29" t="s">
        <v>102</v>
      </c>
      <c r="F8" s="28"/>
      <c r="G8" s="160" t="s">
        <v>103</v>
      </c>
      <c r="H8" s="161"/>
      <c r="I8" s="162" t="s">
        <v>104</v>
      </c>
      <c r="J8" s="163"/>
      <c r="M8" s="24"/>
      <c r="R8" s="6"/>
      <c r="S8" s="6"/>
    </row>
    <row r="9" spans="1:21" s="10" customFormat="1" ht="24" customHeight="1" thickBot="1">
      <c r="A9" s="164" t="s">
        <v>105</v>
      </c>
      <c r="B9" s="165"/>
      <c r="C9" s="166"/>
      <c r="D9" s="167" t="s">
        <v>106</v>
      </c>
      <c r="E9" s="167"/>
      <c r="F9" s="167"/>
      <c r="G9" s="167"/>
      <c r="H9" s="167"/>
      <c r="I9" s="167"/>
      <c r="J9" s="168"/>
      <c r="M9" s="24"/>
      <c r="R9" s="6"/>
      <c r="S9" s="6"/>
    </row>
    <row r="10" spans="1:21" ht="6.75" customHeight="1" thickBot="1">
      <c r="A10" s="21"/>
      <c r="B10" s="7"/>
      <c r="C10" s="4"/>
      <c r="D10" s="4"/>
      <c r="J10" s="8"/>
      <c r="M10" s="23"/>
      <c r="N10" s="9"/>
      <c r="O10" s="9"/>
    </row>
    <row r="11" spans="1:21" s="6" customFormat="1" ht="20.100000000000001" customHeight="1">
      <c r="A11" s="141" t="s">
        <v>0</v>
      </c>
      <c r="B11" s="142"/>
      <c r="C11" s="143"/>
      <c r="D11" s="11" t="s">
        <v>107</v>
      </c>
      <c r="E11" s="12" t="s">
        <v>1</v>
      </c>
      <c r="F11" s="12" t="s">
        <v>2</v>
      </c>
      <c r="G11" s="12" t="s">
        <v>3</v>
      </c>
      <c r="H11" s="12" t="s">
        <v>4</v>
      </c>
      <c r="I11" s="12" t="s">
        <v>5</v>
      </c>
      <c r="J11" s="12" t="s">
        <v>6</v>
      </c>
      <c r="K11" s="12" t="s">
        <v>7</v>
      </c>
      <c r="L11" s="12" t="s">
        <v>108</v>
      </c>
      <c r="M11" s="147" t="s">
        <v>109</v>
      </c>
      <c r="N11" s="149" t="s">
        <v>110</v>
      </c>
      <c r="O11" s="13"/>
      <c r="P11" s="13"/>
      <c r="Q11" s="47" t="s">
        <v>111</v>
      </c>
      <c r="R11" s="14"/>
      <c r="S11" s="14"/>
      <c r="T11" s="14"/>
      <c r="U11" s="14"/>
    </row>
    <row r="12" spans="1:21" s="6" customFormat="1" ht="32.1" customHeight="1" thickBot="1">
      <c r="A12" s="144"/>
      <c r="B12" s="145"/>
      <c r="C12" s="146"/>
      <c r="D12" s="15" t="s">
        <v>112</v>
      </c>
      <c r="E12" s="16" t="s">
        <v>113</v>
      </c>
      <c r="F12" s="16" t="s">
        <v>114</v>
      </c>
      <c r="G12" s="16" t="s">
        <v>115</v>
      </c>
      <c r="H12" s="16" t="s">
        <v>116</v>
      </c>
      <c r="I12" s="16" t="s">
        <v>117</v>
      </c>
      <c r="J12" s="16" t="s">
        <v>118</v>
      </c>
      <c r="K12" s="16" t="s">
        <v>119</v>
      </c>
      <c r="L12" s="16" t="s">
        <v>120</v>
      </c>
      <c r="M12" s="148"/>
      <c r="N12" s="150"/>
      <c r="O12" s="17"/>
      <c r="P12" s="17"/>
      <c r="Q12" s="56" t="s">
        <v>121</v>
      </c>
      <c r="R12" s="37" t="s">
        <v>122</v>
      </c>
      <c r="S12" s="37" t="s">
        <v>123</v>
      </c>
      <c r="T12" s="37" t="s">
        <v>124</v>
      </c>
      <c r="U12" s="37" t="s">
        <v>125</v>
      </c>
    </row>
    <row r="13" spans="1:21" s="32" customFormat="1" ht="15" customHeight="1">
      <c r="A13" s="139">
        <v>1</v>
      </c>
      <c r="B13" s="121">
        <v>44062</v>
      </c>
      <c r="C13" s="19" t="s">
        <v>8</v>
      </c>
      <c r="D13" s="30"/>
      <c r="E13" s="30" t="s">
        <v>126</v>
      </c>
      <c r="F13" s="1" t="s">
        <v>127</v>
      </c>
      <c r="G13" s="1" t="s">
        <v>127</v>
      </c>
      <c r="H13" s="1"/>
      <c r="I13" s="1" t="s">
        <v>127</v>
      </c>
      <c r="J13" s="1" t="s">
        <v>127</v>
      </c>
      <c r="K13" s="1" t="s">
        <v>127</v>
      </c>
      <c r="L13" s="1" t="s">
        <v>127</v>
      </c>
      <c r="M13" s="123">
        <v>6</v>
      </c>
      <c r="N13" s="151">
        <v>6</v>
      </c>
      <c r="O13" s="31"/>
      <c r="P13" s="31"/>
      <c r="Q13" s="40"/>
      <c r="R13" s="40"/>
      <c r="S13" s="38">
        <f>SUM(S14:S27)</f>
        <v>700</v>
      </c>
      <c r="T13" s="39">
        <f>SUM(T14:T27)</f>
        <v>700</v>
      </c>
      <c r="U13" s="40"/>
    </row>
    <row r="14" spans="1:21" s="32" customFormat="1" ht="15" customHeight="1">
      <c r="A14" s="140"/>
      <c r="B14" s="122"/>
      <c r="C14" s="19" t="s">
        <v>9</v>
      </c>
      <c r="D14" s="1"/>
      <c r="E14" s="30" t="s">
        <v>128</v>
      </c>
      <c r="F14" s="1" t="str">
        <f>VLOOKUP(F13,$R$14:$U$26,4,FALSE)</f>
        <v>이은하</v>
      </c>
      <c r="G14" s="1" t="str">
        <f>VLOOKUP(G13,$R$14:$U$26,4,FALSE)</f>
        <v>이은하</v>
      </c>
      <c r="H14" s="2"/>
      <c r="I14" s="1" t="str">
        <f>VLOOKUP(I13,$R$14:$U$26,4,FALSE)</f>
        <v>이은하</v>
      </c>
      <c r="J14" s="1" t="str">
        <f>VLOOKUP(J13,$R$14:$U$26,4,FALSE)</f>
        <v>이은하</v>
      </c>
      <c r="K14" s="1" t="str">
        <f>VLOOKUP(K13,$R$14:$U$26,4,FALSE)</f>
        <v>이은하</v>
      </c>
      <c r="L14" s="1" t="str">
        <f>VLOOKUP(L13,$R$14:$U$26,4,FALSE)</f>
        <v>이은하</v>
      </c>
      <c r="M14" s="123"/>
      <c r="N14" s="128"/>
      <c r="O14" s="31"/>
      <c r="P14" s="31"/>
      <c r="Q14" s="37">
        <v>1</v>
      </c>
      <c r="R14" s="58" t="s">
        <v>129</v>
      </c>
      <c r="S14" s="48">
        <f t="shared" ref="S14:S27" si="0">COUNTIF($D$13:$L$208,R14)</f>
        <v>24</v>
      </c>
      <c r="T14" s="60">
        <v>24</v>
      </c>
      <c r="U14" s="57" t="s">
        <v>130</v>
      </c>
    </row>
    <row r="15" spans="1:21" ht="15" customHeight="1">
      <c r="A15" s="139">
        <v>2</v>
      </c>
      <c r="B15" s="121">
        <v>44063</v>
      </c>
      <c r="C15" s="19" t="s">
        <v>8</v>
      </c>
      <c r="D15" s="42" t="s">
        <v>131</v>
      </c>
      <c r="E15" s="42" t="s">
        <v>131</v>
      </c>
      <c r="F15" s="42" t="s">
        <v>131</v>
      </c>
      <c r="G15" s="42" t="s">
        <v>131</v>
      </c>
      <c r="H15" s="42"/>
      <c r="I15" s="42" t="s">
        <v>131</v>
      </c>
      <c r="J15" s="42" t="s">
        <v>131</v>
      </c>
      <c r="K15" s="42" t="s">
        <v>131</v>
      </c>
      <c r="L15" s="42" t="s">
        <v>131</v>
      </c>
      <c r="M15" s="123">
        <v>8</v>
      </c>
      <c r="N15" s="124">
        <f>N13+M15</f>
        <v>14</v>
      </c>
      <c r="O15" s="18"/>
      <c r="P15" s="18"/>
      <c r="Q15" s="64">
        <v>2</v>
      </c>
      <c r="R15" s="65" t="s">
        <v>131</v>
      </c>
      <c r="S15" s="66">
        <f t="shared" si="0"/>
        <v>80</v>
      </c>
      <c r="T15" s="67">
        <v>80</v>
      </c>
      <c r="U15" s="68" t="s">
        <v>132</v>
      </c>
    </row>
    <row r="16" spans="1:21" ht="15" customHeight="1">
      <c r="A16" s="140"/>
      <c r="B16" s="122"/>
      <c r="C16" s="19" t="s">
        <v>9</v>
      </c>
      <c r="D16" s="30" t="str">
        <f>VLOOKUP(D15,$R$14:$U$26,4,FALSE)</f>
        <v>이정구</v>
      </c>
      <c r="E16" s="1" t="str">
        <f>VLOOKUP(E15,$R$14:$U$26,4,FALSE)</f>
        <v>이정구</v>
      </c>
      <c r="F16" s="1" t="str">
        <f>VLOOKUP(F15,$R$14:$U$26,4,FALSE)</f>
        <v>이정구</v>
      </c>
      <c r="G16" s="1" t="str">
        <f>VLOOKUP(G15,$R$14:$U$26,4,FALSE)</f>
        <v>이정구</v>
      </c>
      <c r="H16" s="2"/>
      <c r="I16" s="1" t="str">
        <f>VLOOKUP(I15,$R$14:$U$26,4,FALSE)</f>
        <v>이정구</v>
      </c>
      <c r="J16" s="1" t="str">
        <f>VLOOKUP(J15,$R$14:$U$26,4,FALSE)</f>
        <v>이정구</v>
      </c>
      <c r="K16" s="1" t="str">
        <f>VLOOKUP(K15,$R$14:$U$26,4,FALSE)</f>
        <v>이정구</v>
      </c>
      <c r="L16" s="1" t="str">
        <f>VLOOKUP(L15,$R$14:$U$26,4,FALSE)</f>
        <v>이정구</v>
      </c>
      <c r="M16" s="123"/>
      <c r="N16" s="124"/>
      <c r="O16" s="18"/>
      <c r="P16" s="18"/>
      <c r="Q16" s="37">
        <v>3</v>
      </c>
      <c r="R16" s="58" t="s">
        <v>133</v>
      </c>
      <c r="S16" s="48">
        <f t="shared" si="0"/>
        <v>32</v>
      </c>
      <c r="T16" s="59">
        <v>32</v>
      </c>
      <c r="U16" s="57" t="s">
        <v>134</v>
      </c>
    </row>
    <row r="17" spans="1:22" ht="15" customHeight="1">
      <c r="A17" s="139">
        <v>3</v>
      </c>
      <c r="B17" s="121">
        <v>44064</v>
      </c>
      <c r="C17" s="19" t="s">
        <v>8</v>
      </c>
      <c r="D17" s="46" t="s">
        <v>12</v>
      </c>
      <c r="E17" s="46" t="s">
        <v>12</v>
      </c>
      <c r="F17" s="46" t="s">
        <v>12</v>
      </c>
      <c r="G17" s="46" t="s">
        <v>12</v>
      </c>
      <c r="H17" s="46"/>
      <c r="I17" s="46" t="s">
        <v>12</v>
      </c>
      <c r="J17" s="46" t="s">
        <v>12</v>
      </c>
      <c r="K17" s="46" t="s">
        <v>12</v>
      </c>
      <c r="L17" s="46" t="s">
        <v>12</v>
      </c>
      <c r="M17" s="123">
        <v>8</v>
      </c>
      <c r="N17" s="124">
        <f>N15+M17</f>
        <v>22</v>
      </c>
      <c r="O17" s="18"/>
      <c r="P17" s="18"/>
      <c r="Q17" s="37">
        <v>4</v>
      </c>
      <c r="R17" s="58" t="s">
        <v>14</v>
      </c>
      <c r="S17" s="48">
        <f t="shared" si="0"/>
        <v>32</v>
      </c>
      <c r="T17" s="59">
        <v>32</v>
      </c>
      <c r="U17" s="57" t="s">
        <v>134</v>
      </c>
    </row>
    <row r="18" spans="1:22" ht="15" customHeight="1">
      <c r="A18" s="140"/>
      <c r="B18" s="122"/>
      <c r="C18" s="19" t="s">
        <v>9</v>
      </c>
      <c r="D18" s="1" t="str">
        <f>VLOOKUP(D17,$R$14:$U$26,4,FALSE)</f>
        <v>이정구</v>
      </c>
      <c r="E18" s="1" t="str">
        <f>VLOOKUP(E17,$R$14:$U$26,4,FALSE)</f>
        <v>이정구</v>
      </c>
      <c r="F18" s="1" t="str">
        <f>VLOOKUP(F17,$R$14:$U$26,4,FALSE)</f>
        <v>이정구</v>
      </c>
      <c r="G18" s="1" t="str">
        <f>VLOOKUP(G17,$R$14:$U$26,4,FALSE)</f>
        <v>이정구</v>
      </c>
      <c r="H18" s="1"/>
      <c r="I18" s="1" t="str">
        <f>VLOOKUP(I17,$R$14:$U$26,4,FALSE)</f>
        <v>이정구</v>
      </c>
      <c r="J18" s="1" t="str">
        <f>VLOOKUP(J17,$R$14:$U$26,4,FALSE)</f>
        <v>이정구</v>
      </c>
      <c r="K18" s="1" t="str">
        <f>VLOOKUP(K17,$R$14:$U$26,4,FALSE)</f>
        <v>이정구</v>
      </c>
      <c r="L18" s="1" t="str">
        <f>VLOOKUP(L17,$R$14:$U$26,4,FALSE)</f>
        <v>이정구</v>
      </c>
      <c r="M18" s="123"/>
      <c r="N18" s="124"/>
      <c r="O18" s="18"/>
      <c r="P18" s="18"/>
      <c r="Q18" s="37">
        <v>5</v>
      </c>
      <c r="R18" s="58" t="s">
        <v>135</v>
      </c>
      <c r="S18" s="48">
        <f t="shared" si="0"/>
        <v>32</v>
      </c>
      <c r="T18" s="59">
        <v>32</v>
      </c>
      <c r="U18" s="57" t="s">
        <v>134</v>
      </c>
    </row>
    <row r="19" spans="1:22" ht="15" customHeight="1">
      <c r="A19" s="111">
        <v>4</v>
      </c>
      <c r="B19" s="113">
        <v>44067</v>
      </c>
      <c r="C19" s="33" t="s">
        <v>8</v>
      </c>
      <c r="D19" s="34" t="s">
        <v>131</v>
      </c>
      <c r="E19" s="34" t="s">
        <v>12</v>
      </c>
      <c r="F19" s="34" t="s">
        <v>12</v>
      </c>
      <c r="G19" s="34" t="s">
        <v>12</v>
      </c>
      <c r="H19" s="34"/>
      <c r="I19" s="34" t="s">
        <v>12</v>
      </c>
      <c r="J19" s="34" t="s">
        <v>12</v>
      </c>
      <c r="K19" s="34" t="s">
        <v>12</v>
      </c>
      <c r="L19" s="34" t="s">
        <v>12</v>
      </c>
      <c r="M19" s="138">
        <v>8</v>
      </c>
      <c r="N19" s="116">
        <f>N17+M19</f>
        <v>30</v>
      </c>
      <c r="O19" s="18"/>
      <c r="P19" s="18"/>
      <c r="Q19" s="64">
        <v>6</v>
      </c>
      <c r="R19" s="65" t="s">
        <v>136</v>
      </c>
      <c r="S19" s="66">
        <f t="shared" si="0"/>
        <v>40</v>
      </c>
      <c r="T19" s="67">
        <v>40</v>
      </c>
      <c r="U19" s="68" t="s">
        <v>132</v>
      </c>
    </row>
    <row r="20" spans="1:22" ht="15" customHeight="1">
      <c r="A20" s="112"/>
      <c r="B20" s="114"/>
      <c r="C20" s="33" t="s">
        <v>9</v>
      </c>
      <c r="D20" s="35" t="str">
        <f>VLOOKUP(D19,$R$14:$U$26,4,FALSE)</f>
        <v>이정구</v>
      </c>
      <c r="E20" s="35" t="str">
        <f>VLOOKUP(E19,$R$14:$U$26,4,FALSE)</f>
        <v>이정구</v>
      </c>
      <c r="F20" s="35" t="str">
        <f>VLOOKUP(F19,$R$14:$U$26,4,FALSE)</f>
        <v>이정구</v>
      </c>
      <c r="G20" s="35" t="str">
        <f>VLOOKUP(G19,$R$14:$U$26,4,FALSE)</f>
        <v>이정구</v>
      </c>
      <c r="H20" s="36"/>
      <c r="I20" s="35" t="str">
        <f>VLOOKUP(I19,$R$14:$U$26,4,FALSE)</f>
        <v>이정구</v>
      </c>
      <c r="J20" s="35" t="str">
        <f>VLOOKUP(J19,$R$14:$U$26,4,FALSE)</f>
        <v>이정구</v>
      </c>
      <c r="K20" s="35" t="str">
        <f>VLOOKUP(K19,$R$14:$U$26,4,FALSE)</f>
        <v>이정구</v>
      </c>
      <c r="L20" s="35" t="str">
        <f>VLOOKUP(L19,$R$14:$U$26,4,FALSE)</f>
        <v>이정구</v>
      </c>
      <c r="M20" s="129"/>
      <c r="N20" s="116"/>
      <c r="O20" s="18"/>
      <c r="P20" s="18"/>
      <c r="Q20" s="82">
        <v>7</v>
      </c>
      <c r="R20" s="103" t="s">
        <v>25</v>
      </c>
      <c r="S20" s="104">
        <f>COUNTIF($D$13:$L$208,R20)</f>
        <v>64</v>
      </c>
      <c r="T20" s="59">
        <v>64</v>
      </c>
      <c r="U20" s="57" t="s">
        <v>134</v>
      </c>
    </row>
    <row r="21" spans="1:22" ht="15" customHeight="1">
      <c r="A21" s="111">
        <v>5</v>
      </c>
      <c r="B21" s="113">
        <v>44068</v>
      </c>
      <c r="C21" s="33" t="s">
        <v>122</v>
      </c>
      <c r="D21" s="34" t="s">
        <v>12</v>
      </c>
      <c r="E21" s="34" t="s">
        <v>12</v>
      </c>
      <c r="F21" s="34" t="s">
        <v>12</v>
      </c>
      <c r="G21" s="34" t="s">
        <v>12</v>
      </c>
      <c r="H21" s="34"/>
      <c r="I21" s="34" t="s">
        <v>131</v>
      </c>
      <c r="J21" s="34" t="s">
        <v>12</v>
      </c>
      <c r="K21" s="34" t="s">
        <v>12</v>
      </c>
      <c r="L21" s="34" t="s">
        <v>12</v>
      </c>
      <c r="M21" s="115">
        <v>8</v>
      </c>
      <c r="N21" s="116">
        <f>N19+M21</f>
        <v>38</v>
      </c>
      <c r="O21" s="18"/>
      <c r="P21" s="18"/>
      <c r="Q21" s="64">
        <v>8</v>
      </c>
      <c r="R21" s="69" t="s">
        <v>137</v>
      </c>
      <c r="S21" s="66">
        <f t="shared" si="0"/>
        <v>56</v>
      </c>
      <c r="T21" s="67">
        <v>56</v>
      </c>
      <c r="U21" s="68" t="s">
        <v>132</v>
      </c>
    </row>
    <row r="22" spans="1:22" ht="15" customHeight="1">
      <c r="A22" s="112"/>
      <c r="B22" s="114"/>
      <c r="C22" s="33" t="s">
        <v>9</v>
      </c>
      <c r="D22" s="35" t="str">
        <f>VLOOKUP(D21,$R$14:$U$26,4,FALSE)</f>
        <v>이정구</v>
      </c>
      <c r="E22" s="35" t="str">
        <f>VLOOKUP(E21,$R$14:$U$26,4,FALSE)</f>
        <v>이정구</v>
      </c>
      <c r="F22" s="35" t="str">
        <f>VLOOKUP(F21,$R$14:$U$26,4,FALSE)</f>
        <v>이정구</v>
      </c>
      <c r="G22" s="35" t="str">
        <f>VLOOKUP(G21,$R$14:$U$26,4,FALSE)</f>
        <v>이정구</v>
      </c>
      <c r="H22" s="36"/>
      <c r="I22" s="35" t="str">
        <f>VLOOKUP(I21,$R$14:$U$26,4,FALSE)</f>
        <v>이정구</v>
      </c>
      <c r="J22" s="35" t="str">
        <f>VLOOKUP(J21,$R$14:$U$26,4,FALSE)</f>
        <v>이정구</v>
      </c>
      <c r="K22" s="35" t="str">
        <f>VLOOKUP(K21,$R$14:$U$26,4,FALSE)</f>
        <v>이정구</v>
      </c>
      <c r="L22" s="35" t="str">
        <f>VLOOKUP(L21,$R$14:$U$26,4,FALSE)</f>
        <v>이정구</v>
      </c>
      <c r="M22" s="115"/>
      <c r="N22" s="116"/>
      <c r="O22" s="18"/>
      <c r="P22" s="18"/>
      <c r="Q22" s="64">
        <v>9</v>
      </c>
      <c r="R22" s="65" t="s">
        <v>139</v>
      </c>
      <c r="S22" s="66">
        <f t="shared" si="0"/>
        <v>32</v>
      </c>
      <c r="T22" s="67">
        <v>32</v>
      </c>
      <c r="U22" s="68" t="s">
        <v>132</v>
      </c>
    </row>
    <row r="23" spans="1:22" ht="15" customHeight="1">
      <c r="A23" s="111">
        <v>6</v>
      </c>
      <c r="B23" s="113">
        <v>44069</v>
      </c>
      <c r="C23" s="33" t="s">
        <v>8</v>
      </c>
      <c r="D23" s="34" t="s">
        <v>12</v>
      </c>
      <c r="E23" s="34" t="s">
        <v>12</v>
      </c>
      <c r="F23" s="34" t="s">
        <v>12</v>
      </c>
      <c r="G23" s="34" t="s">
        <v>12</v>
      </c>
      <c r="H23" s="34"/>
      <c r="I23" s="34" t="s">
        <v>138</v>
      </c>
      <c r="J23" s="34" t="s">
        <v>12</v>
      </c>
      <c r="K23" s="34" t="s">
        <v>12</v>
      </c>
      <c r="L23" s="34" t="s">
        <v>12</v>
      </c>
      <c r="M23" s="115">
        <v>8</v>
      </c>
      <c r="N23" s="116">
        <f>N21+M23</f>
        <v>46</v>
      </c>
      <c r="O23" s="18"/>
      <c r="P23" s="18"/>
      <c r="Q23" s="64">
        <v>10</v>
      </c>
      <c r="R23" s="65" t="s">
        <v>22</v>
      </c>
      <c r="S23" s="66">
        <f t="shared" si="0"/>
        <v>32</v>
      </c>
      <c r="T23" s="67">
        <v>32</v>
      </c>
      <c r="U23" s="68" t="s">
        <v>132</v>
      </c>
    </row>
    <row r="24" spans="1:22" ht="15" customHeight="1">
      <c r="A24" s="112"/>
      <c r="B24" s="114"/>
      <c r="C24" s="33" t="s">
        <v>9</v>
      </c>
      <c r="D24" s="35" t="str">
        <f>VLOOKUP(D23,$R$14:$U$26,4,FALSE)</f>
        <v>이정구</v>
      </c>
      <c r="E24" s="35" t="str">
        <f>VLOOKUP(E23,$R$14:$U$26,4,FALSE)</f>
        <v>이정구</v>
      </c>
      <c r="F24" s="35" t="str">
        <f>VLOOKUP(F23,$R$14:$U$26,4,FALSE)</f>
        <v>이정구</v>
      </c>
      <c r="G24" s="35" t="str">
        <f>VLOOKUP(G23,$R$14:$U$26,4,FALSE)</f>
        <v>이정구</v>
      </c>
      <c r="H24" s="36"/>
      <c r="I24" s="35" t="str">
        <f>VLOOKUP(I23,$R$14:$U$26,4,FALSE)</f>
        <v>이정구</v>
      </c>
      <c r="J24" s="35" t="str">
        <f>VLOOKUP(J23,$R$14:$U$26,4,FALSE)</f>
        <v>이정구</v>
      </c>
      <c r="K24" s="35" t="str">
        <f>VLOOKUP(K23,$R$14:$U$26,4,FALSE)</f>
        <v>이정구</v>
      </c>
      <c r="L24" s="35" t="str">
        <f>VLOOKUP(L23,$R$14:$U$26,4,FALSE)</f>
        <v>이정구</v>
      </c>
      <c r="M24" s="115"/>
      <c r="N24" s="116"/>
      <c r="O24" s="18"/>
      <c r="P24" s="18"/>
      <c r="Q24" s="64">
        <v>11</v>
      </c>
      <c r="R24" s="65" t="s">
        <v>140</v>
      </c>
      <c r="S24" s="66">
        <f t="shared" si="0"/>
        <v>56</v>
      </c>
      <c r="T24" s="67">
        <v>56</v>
      </c>
      <c r="U24" s="68" t="s">
        <v>132</v>
      </c>
    </row>
    <row r="25" spans="1:22" ht="15" customHeight="1">
      <c r="A25" s="111">
        <v>7</v>
      </c>
      <c r="B25" s="113">
        <v>44070</v>
      </c>
      <c r="C25" s="33" t="s">
        <v>8</v>
      </c>
      <c r="D25" s="34" t="s">
        <v>12</v>
      </c>
      <c r="E25" s="34" t="s">
        <v>12</v>
      </c>
      <c r="F25" s="34" t="s">
        <v>12</v>
      </c>
      <c r="G25" s="34" t="s">
        <v>12</v>
      </c>
      <c r="H25" s="34"/>
      <c r="I25" s="34" t="s">
        <v>12</v>
      </c>
      <c r="J25" s="34" t="s">
        <v>12</v>
      </c>
      <c r="K25" s="34" t="s">
        <v>12</v>
      </c>
      <c r="L25" s="34" t="s">
        <v>12</v>
      </c>
      <c r="M25" s="115">
        <v>8</v>
      </c>
      <c r="N25" s="116">
        <f>N23+M25</f>
        <v>54</v>
      </c>
      <c r="O25" s="18"/>
      <c r="P25" s="18"/>
      <c r="Q25" s="37">
        <v>12</v>
      </c>
      <c r="R25" s="58" t="s">
        <v>141</v>
      </c>
      <c r="S25" s="48">
        <f t="shared" si="0"/>
        <v>40</v>
      </c>
      <c r="T25" s="59">
        <v>40</v>
      </c>
      <c r="U25" s="57" t="s">
        <v>142</v>
      </c>
    </row>
    <row r="26" spans="1:22" ht="15" customHeight="1">
      <c r="A26" s="112"/>
      <c r="B26" s="114"/>
      <c r="C26" s="33" t="s">
        <v>9</v>
      </c>
      <c r="D26" s="35" t="str">
        <f>VLOOKUP(D25,$R$14:$U$26,4,FALSE)</f>
        <v>이정구</v>
      </c>
      <c r="E26" s="35" t="str">
        <f>VLOOKUP(E25,$R$14:$U$26,4,FALSE)</f>
        <v>이정구</v>
      </c>
      <c r="F26" s="35" t="str">
        <f>VLOOKUP(F25,$R$14:$U$26,4,FALSE)</f>
        <v>이정구</v>
      </c>
      <c r="G26" s="35" t="str">
        <f>VLOOKUP(G25,$R$14:$U$26,4,FALSE)</f>
        <v>이정구</v>
      </c>
      <c r="H26" s="36"/>
      <c r="I26" s="35" t="str">
        <f>VLOOKUP(I25,$R$14:$U$26,4,FALSE)</f>
        <v>이정구</v>
      </c>
      <c r="J26" s="35" t="str">
        <f>VLOOKUP(J25,$R$14:$U$26,4,FALSE)</f>
        <v>이정구</v>
      </c>
      <c r="K26" s="35" t="str">
        <f>VLOOKUP(K25,$R$14:$U$26,4,FALSE)</f>
        <v>이정구</v>
      </c>
      <c r="L26" s="35" t="str">
        <f>VLOOKUP(L25,$R$14:$U$26,4,FALSE)</f>
        <v>이정구</v>
      </c>
      <c r="M26" s="115"/>
      <c r="N26" s="116"/>
      <c r="O26" s="18"/>
      <c r="P26" s="18"/>
      <c r="Q26" s="37">
        <v>13</v>
      </c>
      <c r="R26" s="58" t="s">
        <v>143</v>
      </c>
      <c r="S26" s="48">
        <f t="shared" si="0"/>
        <v>40</v>
      </c>
      <c r="T26" s="59">
        <v>40</v>
      </c>
      <c r="U26" s="57" t="s">
        <v>142</v>
      </c>
    </row>
    <row r="27" spans="1:22" ht="15" customHeight="1">
      <c r="A27" s="111">
        <v>8</v>
      </c>
      <c r="B27" s="113">
        <v>44071</v>
      </c>
      <c r="C27" s="33" t="s">
        <v>8</v>
      </c>
      <c r="D27" s="34" t="s">
        <v>12</v>
      </c>
      <c r="E27" s="34" t="s">
        <v>12</v>
      </c>
      <c r="F27" s="34" t="s">
        <v>12</v>
      </c>
      <c r="G27" s="34" t="s">
        <v>12</v>
      </c>
      <c r="H27" s="34"/>
      <c r="I27" s="34" t="s">
        <v>12</v>
      </c>
      <c r="J27" s="34" t="s">
        <v>12</v>
      </c>
      <c r="K27" s="34" t="s">
        <v>12</v>
      </c>
      <c r="L27" s="34" t="s">
        <v>12</v>
      </c>
      <c r="M27" s="115">
        <v>8</v>
      </c>
      <c r="N27" s="116">
        <f>N25+M27</f>
        <v>62</v>
      </c>
      <c r="O27" s="18"/>
      <c r="P27" s="18"/>
      <c r="Q27" s="37">
        <v>14</v>
      </c>
      <c r="R27" s="61" t="s">
        <v>144</v>
      </c>
      <c r="S27" s="48">
        <f t="shared" si="0"/>
        <v>140</v>
      </c>
      <c r="T27" s="62">
        <v>140</v>
      </c>
      <c r="U27" s="57" t="s">
        <v>142</v>
      </c>
    </row>
    <row r="28" spans="1:22" ht="15" customHeight="1">
      <c r="A28" s="112"/>
      <c r="B28" s="114"/>
      <c r="C28" s="33" t="s">
        <v>9</v>
      </c>
      <c r="D28" s="35" t="str">
        <f>VLOOKUP(D27,$R$14:$U$26,4,FALSE)</f>
        <v>이정구</v>
      </c>
      <c r="E28" s="35" t="str">
        <f>VLOOKUP(E27,$R$14:$U$26,4,FALSE)</f>
        <v>이정구</v>
      </c>
      <c r="F28" s="35" t="str">
        <f>VLOOKUP(F27,$R$14:$U$26,4,FALSE)</f>
        <v>이정구</v>
      </c>
      <c r="G28" s="35" t="str">
        <f>VLOOKUP(G27,$R$14:$U$26,4,FALSE)</f>
        <v>이정구</v>
      </c>
      <c r="H28" s="36"/>
      <c r="I28" s="35" t="str">
        <f>VLOOKUP(I27,$R$14:$U$26,4,FALSE)</f>
        <v>이정구</v>
      </c>
      <c r="J28" s="35" t="str">
        <f>VLOOKUP(J27,$R$14:$U$26,4,FALSE)</f>
        <v>이정구</v>
      </c>
      <c r="K28" s="35" t="str">
        <f>VLOOKUP(K27,$R$14:$U$26,4,FALSE)</f>
        <v>이정구</v>
      </c>
      <c r="L28" s="35" t="str">
        <f>VLOOKUP(L27,$R$14:$U$26,4,FALSE)</f>
        <v>이정구</v>
      </c>
      <c r="M28" s="115"/>
      <c r="N28" s="116"/>
      <c r="O28" s="18"/>
      <c r="P28" s="18"/>
      <c r="R28" s="27"/>
      <c r="S28" s="51"/>
      <c r="T28" s="26"/>
      <c r="U28" s="6"/>
    </row>
    <row r="29" spans="1:22" ht="9" customHeight="1">
      <c r="A29" s="79"/>
      <c r="B29" s="136">
        <v>44074</v>
      </c>
      <c r="C29" s="73" t="s">
        <v>8</v>
      </c>
      <c r="D29" s="74"/>
      <c r="E29" s="74"/>
      <c r="F29" s="74"/>
      <c r="G29" s="74"/>
      <c r="H29" s="75"/>
      <c r="I29" s="74"/>
      <c r="J29" s="74"/>
      <c r="K29" s="74"/>
      <c r="L29" s="74"/>
      <c r="M29" s="76"/>
      <c r="N29" s="77"/>
      <c r="O29" s="18"/>
      <c r="P29" s="18"/>
      <c r="R29" s="4"/>
      <c r="T29" s="6"/>
      <c r="U29" s="6"/>
    </row>
    <row r="30" spans="1:22" ht="9" customHeight="1">
      <c r="A30" s="79" t="s">
        <v>145</v>
      </c>
      <c r="B30" s="137"/>
      <c r="C30" s="73" t="s">
        <v>9</v>
      </c>
      <c r="D30" s="74"/>
      <c r="E30" s="74"/>
      <c r="F30" s="74"/>
      <c r="G30" s="74"/>
      <c r="H30" s="75"/>
      <c r="I30" s="74"/>
      <c r="J30" s="74"/>
      <c r="K30" s="74"/>
      <c r="L30" s="74"/>
      <c r="M30" s="76"/>
      <c r="N30" s="77"/>
      <c r="O30" s="18"/>
      <c r="P30" s="18"/>
      <c r="R30" s="4"/>
      <c r="T30" s="6"/>
      <c r="U30" s="6"/>
    </row>
    <row r="31" spans="1:22" ht="9" customHeight="1">
      <c r="A31" s="79"/>
      <c r="B31" s="136">
        <v>44075</v>
      </c>
      <c r="C31" s="73" t="s">
        <v>8</v>
      </c>
      <c r="D31" s="74"/>
      <c r="E31" s="74"/>
      <c r="F31" s="74"/>
      <c r="G31" s="74"/>
      <c r="H31" s="75"/>
      <c r="I31" s="74"/>
      <c r="J31" s="74"/>
      <c r="K31" s="74"/>
      <c r="L31" s="74"/>
      <c r="M31" s="76"/>
      <c r="N31" s="77"/>
      <c r="O31" s="18"/>
      <c r="P31" s="18"/>
      <c r="R31" s="4"/>
      <c r="T31" s="6"/>
      <c r="U31" s="6"/>
      <c r="V31" s="5"/>
    </row>
    <row r="32" spans="1:22" ht="9" customHeight="1">
      <c r="A32" s="79" t="s">
        <v>146</v>
      </c>
      <c r="B32" s="137"/>
      <c r="C32" s="73" t="s">
        <v>9</v>
      </c>
      <c r="D32" s="74"/>
      <c r="E32" s="74"/>
      <c r="F32" s="74"/>
      <c r="G32" s="74"/>
      <c r="H32" s="75"/>
      <c r="I32" s="74"/>
      <c r="J32" s="74"/>
      <c r="K32" s="74"/>
      <c r="L32" s="74"/>
      <c r="M32" s="76"/>
      <c r="N32" s="77"/>
      <c r="O32" s="18"/>
      <c r="P32" s="18"/>
      <c r="R32" s="4"/>
      <c r="T32" s="6"/>
      <c r="U32" s="6"/>
      <c r="V32" s="5"/>
    </row>
    <row r="33" spans="1:22" ht="9" customHeight="1">
      <c r="A33" s="79"/>
      <c r="B33" s="136">
        <v>44076</v>
      </c>
      <c r="C33" s="78" t="s">
        <v>8</v>
      </c>
      <c r="D33" s="74"/>
      <c r="E33" s="74"/>
      <c r="F33" s="74"/>
      <c r="G33" s="74"/>
      <c r="H33" s="75"/>
      <c r="I33" s="74"/>
      <c r="J33" s="74"/>
      <c r="K33" s="74"/>
      <c r="L33" s="74"/>
      <c r="M33" s="76"/>
      <c r="N33" s="77"/>
      <c r="O33" s="18"/>
      <c r="P33" s="18"/>
      <c r="R33" s="4"/>
      <c r="T33" s="6"/>
      <c r="U33" s="6"/>
      <c r="V33" s="5"/>
    </row>
    <row r="34" spans="1:22" ht="9" customHeight="1">
      <c r="A34" s="79" t="s">
        <v>147</v>
      </c>
      <c r="B34" s="137"/>
      <c r="C34" s="73" t="s">
        <v>9</v>
      </c>
      <c r="D34" s="74"/>
      <c r="E34" s="74"/>
      <c r="F34" s="74"/>
      <c r="G34" s="74"/>
      <c r="H34" s="75"/>
      <c r="I34" s="74"/>
      <c r="J34" s="74"/>
      <c r="K34" s="74"/>
      <c r="L34" s="74"/>
      <c r="M34" s="76"/>
      <c r="N34" s="77"/>
      <c r="O34" s="18"/>
      <c r="P34" s="18"/>
      <c r="R34" s="4"/>
      <c r="T34" s="6"/>
      <c r="U34" s="6"/>
      <c r="V34" s="5"/>
    </row>
    <row r="35" spans="1:22" ht="9" customHeight="1">
      <c r="A35" s="79"/>
      <c r="B35" s="136">
        <v>44077</v>
      </c>
      <c r="C35" s="73" t="s">
        <v>8</v>
      </c>
      <c r="D35" s="74"/>
      <c r="E35" s="74"/>
      <c r="F35" s="74"/>
      <c r="G35" s="74"/>
      <c r="H35" s="75"/>
      <c r="I35" s="74"/>
      <c r="J35" s="74"/>
      <c r="K35" s="74"/>
      <c r="L35" s="74"/>
      <c r="M35" s="76"/>
      <c r="N35" s="77"/>
      <c r="O35" s="18"/>
      <c r="P35" s="18"/>
      <c r="R35" s="4"/>
      <c r="T35" s="6"/>
      <c r="U35" s="6"/>
      <c r="V35" s="5"/>
    </row>
    <row r="36" spans="1:22" ht="9" customHeight="1">
      <c r="A36" s="79" t="s">
        <v>148</v>
      </c>
      <c r="B36" s="137"/>
      <c r="C36" s="73" t="s">
        <v>9</v>
      </c>
      <c r="D36" s="74"/>
      <c r="E36" s="74"/>
      <c r="F36" s="74"/>
      <c r="G36" s="74"/>
      <c r="H36" s="75"/>
      <c r="I36" s="74"/>
      <c r="J36" s="74"/>
      <c r="K36" s="74"/>
      <c r="L36" s="74"/>
      <c r="M36" s="76"/>
      <c r="N36" s="77"/>
      <c r="O36" s="18"/>
      <c r="P36" s="18"/>
      <c r="R36" s="4"/>
      <c r="T36" s="6"/>
      <c r="U36" s="6"/>
      <c r="V36" s="5"/>
    </row>
    <row r="37" spans="1:22" ht="9" customHeight="1">
      <c r="A37" s="79"/>
      <c r="B37" s="136">
        <v>44078</v>
      </c>
      <c r="C37" s="73" t="s">
        <v>8</v>
      </c>
      <c r="D37" s="74"/>
      <c r="E37" s="74"/>
      <c r="F37" s="74"/>
      <c r="G37" s="74"/>
      <c r="H37" s="75"/>
      <c r="I37" s="74"/>
      <c r="J37" s="74"/>
      <c r="K37" s="74"/>
      <c r="L37" s="74"/>
      <c r="M37" s="76"/>
      <c r="N37" s="77"/>
      <c r="O37" s="18"/>
      <c r="P37" s="18"/>
      <c r="R37" s="5"/>
      <c r="S37" s="5"/>
      <c r="T37" s="5"/>
      <c r="U37" s="5"/>
      <c r="V37" s="5"/>
    </row>
    <row r="38" spans="1:22" ht="9" customHeight="1">
      <c r="A38" s="79"/>
      <c r="B38" s="137"/>
      <c r="C38" s="73" t="s">
        <v>9</v>
      </c>
      <c r="D38" s="74"/>
      <c r="E38" s="74"/>
      <c r="F38" s="74"/>
      <c r="G38" s="74"/>
      <c r="H38" s="75"/>
      <c r="I38" s="74"/>
      <c r="J38" s="74"/>
      <c r="K38" s="74"/>
      <c r="L38" s="74"/>
      <c r="M38" s="76"/>
      <c r="N38" s="77"/>
      <c r="O38" s="18"/>
      <c r="P38" s="18"/>
      <c r="Q38" s="5"/>
      <c r="R38" s="5"/>
      <c r="S38" s="5"/>
      <c r="T38" s="5"/>
      <c r="U38" s="5"/>
      <c r="V38" s="5"/>
    </row>
    <row r="39" spans="1:22" ht="9" customHeight="1">
      <c r="A39" s="79"/>
      <c r="B39" s="136">
        <v>44081</v>
      </c>
      <c r="C39" s="73" t="s">
        <v>8</v>
      </c>
      <c r="D39" s="74"/>
      <c r="E39" s="74"/>
      <c r="F39" s="74"/>
      <c r="G39" s="74"/>
      <c r="H39" s="75"/>
      <c r="I39" s="74"/>
      <c r="J39" s="74"/>
      <c r="K39" s="74"/>
      <c r="L39" s="74"/>
      <c r="M39" s="76"/>
      <c r="N39" s="77"/>
      <c r="O39" s="18"/>
      <c r="P39" s="18"/>
      <c r="Q39" s="5"/>
      <c r="R39" s="5"/>
      <c r="S39" s="5"/>
      <c r="T39" s="5"/>
      <c r="U39" s="5"/>
      <c r="V39" s="5"/>
    </row>
    <row r="40" spans="1:22" ht="9" customHeight="1">
      <c r="A40" s="79" t="s">
        <v>149</v>
      </c>
      <c r="B40" s="137"/>
      <c r="C40" s="73" t="s">
        <v>9</v>
      </c>
      <c r="D40" s="74"/>
      <c r="E40" s="74"/>
      <c r="F40" s="74"/>
      <c r="G40" s="74"/>
      <c r="H40" s="75"/>
      <c r="I40" s="74"/>
      <c r="J40" s="74"/>
      <c r="K40" s="74"/>
      <c r="L40" s="74"/>
      <c r="M40" s="76"/>
      <c r="N40" s="77"/>
      <c r="O40" s="18"/>
      <c r="P40" s="18"/>
      <c r="Q40" s="5"/>
      <c r="R40" s="5"/>
      <c r="S40" s="5"/>
      <c r="T40" s="5"/>
      <c r="U40" s="5"/>
      <c r="V40" s="5"/>
    </row>
    <row r="41" spans="1:22" ht="9" customHeight="1">
      <c r="A41" s="79"/>
      <c r="B41" s="136">
        <v>44082</v>
      </c>
      <c r="C41" s="73" t="s">
        <v>8</v>
      </c>
      <c r="D41" s="74"/>
      <c r="E41" s="74"/>
      <c r="F41" s="74"/>
      <c r="G41" s="74"/>
      <c r="H41" s="75"/>
      <c r="I41" s="74"/>
      <c r="J41" s="74"/>
      <c r="K41" s="74"/>
      <c r="L41" s="74"/>
      <c r="M41" s="76"/>
      <c r="N41" s="77"/>
      <c r="O41" s="18"/>
      <c r="P41" s="18"/>
      <c r="Q41" s="5"/>
      <c r="R41" s="5"/>
      <c r="S41" s="5"/>
      <c r="T41" s="5"/>
      <c r="U41" s="5"/>
      <c r="V41" s="5"/>
    </row>
    <row r="42" spans="1:22" ht="9" customHeight="1">
      <c r="A42" s="79" t="s">
        <v>150</v>
      </c>
      <c r="B42" s="137"/>
      <c r="C42" s="73" t="s">
        <v>9</v>
      </c>
      <c r="D42" s="74"/>
      <c r="E42" s="74"/>
      <c r="F42" s="74"/>
      <c r="G42" s="74"/>
      <c r="H42" s="75"/>
      <c r="I42" s="74"/>
      <c r="J42" s="74"/>
      <c r="K42" s="74"/>
      <c r="L42" s="74"/>
      <c r="M42" s="76"/>
      <c r="N42" s="77"/>
      <c r="O42" s="18"/>
      <c r="P42" s="18"/>
      <c r="Q42" s="5"/>
      <c r="R42" s="109"/>
      <c r="S42" s="109"/>
      <c r="T42" s="5"/>
      <c r="U42" s="5"/>
      <c r="V42" s="5"/>
    </row>
    <row r="43" spans="1:22" ht="9" customHeight="1">
      <c r="A43" s="79"/>
      <c r="B43" s="136">
        <v>44083</v>
      </c>
      <c r="C43" s="73" t="s">
        <v>8</v>
      </c>
      <c r="D43" s="74"/>
      <c r="E43" s="74"/>
      <c r="F43" s="74"/>
      <c r="G43" s="74"/>
      <c r="H43" s="75"/>
      <c r="I43" s="74"/>
      <c r="J43" s="74"/>
      <c r="K43" s="74"/>
      <c r="L43" s="74"/>
      <c r="M43" s="76"/>
      <c r="N43" s="77"/>
      <c r="O43" s="18"/>
      <c r="P43" s="18"/>
      <c r="Q43" s="5"/>
      <c r="R43" s="109"/>
      <c r="S43" s="109"/>
      <c r="T43" s="5"/>
      <c r="U43" s="5"/>
      <c r="V43" s="5"/>
    </row>
    <row r="44" spans="1:22" ht="9" customHeight="1">
      <c r="A44" s="79" t="s">
        <v>151</v>
      </c>
      <c r="B44" s="137"/>
      <c r="C44" s="73" t="s">
        <v>9</v>
      </c>
      <c r="D44" s="74"/>
      <c r="E44" s="74"/>
      <c r="F44" s="74"/>
      <c r="G44" s="74"/>
      <c r="H44" s="75"/>
      <c r="I44" s="74"/>
      <c r="J44" s="74"/>
      <c r="K44" s="74"/>
      <c r="L44" s="74"/>
      <c r="M44" s="76"/>
      <c r="N44" s="77"/>
      <c r="O44" s="18"/>
      <c r="P44" s="18"/>
      <c r="Q44" s="5"/>
      <c r="R44" s="109"/>
      <c r="S44" s="109"/>
      <c r="T44" s="5"/>
      <c r="U44" s="5"/>
      <c r="V44" s="5"/>
    </row>
    <row r="45" spans="1:22" ht="9" customHeight="1">
      <c r="A45" s="79"/>
      <c r="B45" s="136">
        <v>44084</v>
      </c>
      <c r="C45" s="73" t="s">
        <v>8</v>
      </c>
      <c r="D45" s="74"/>
      <c r="E45" s="74"/>
      <c r="F45" s="74"/>
      <c r="G45" s="74"/>
      <c r="H45" s="75"/>
      <c r="I45" s="74"/>
      <c r="J45" s="74"/>
      <c r="K45" s="74"/>
      <c r="L45" s="74"/>
      <c r="M45" s="76"/>
      <c r="N45" s="77"/>
      <c r="O45" s="18"/>
      <c r="P45" s="18"/>
      <c r="Q45" s="5"/>
      <c r="R45" s="109"/>
      <c r="S45" s="109"/>
      <c r="T45" s="5"/>
      <c r="U45" s="5"/>
      <c r="V45" s="5"/>
    </row>
    <row r="46" spans="1:22" ht="9" customHeight="1">
      <c r="A46" s="79" t="s">
        <v>148</v>
      </c>
      <c r="B46" s="137"/>
      <c r="C46" s="73" t="s">
        <v>9</v>
      </c>
      <c r="D46" s="74"/>
      <c r="E46" s="74"/>
      <c r="F46" s="74"/>
      <c r="G46" s="74"/>
      <c r="H46" s="75"/>
      <c r="I46" s="74"/>
      <c r="J46" s="74"/>
      <c r="K46" s="74"/>
      <c r="L46" s="74"/>
      <c r="M46" s="76"/>
      <c r="N46" s="77"/>
      <c r="O46" s="18"/>
      <c r="P46" s="18"/>
      <c r="Q46" s="5"/>
      <c r="R46" s="109"/>
      <c r="S46" s="109"/>
      <c r="T46" s="5"/>
      <c r="U46" s="5"/>
      <c r="V46" s="5"/>
    </row>
    <row r="47" spans="1:22" ht="9" customHeight="1">
      <c r="A47" s="79"/>
      <c r="B47" s="136">
        <v>44085</v>
      </c>
      <c r="C47" s="73" t="s">
        <v>8</v>
      </c>
      <c r="D47" s="74"/>
      <c r="E47" s="74"/>
      <c r="F47" s="74"/>
      <c r="G47" s="74"/>
      <c r="H47" s="75"/>
      <c r="I47" s="74"/>
      <c r="J47" s="74"/>
      <c r="K47" s="74"/>
      <c r="L47" s="74"/>
      <c r="M47" s="76"/>
      <c r="N47" s="77"/>
      <c r="O47" s="18"/>
      <c r="P47" s="18"/>
      <c r="Q47" s="5"/>
      <c r="R47" s="109"/>
      <c r="S47" s="109"/>
      <c r="T47" s="5"/>
      <c r="U47" s="5"/>
      <c r="V47" s="5"/>
    </row>
    <row r="48" spans="1:22" ht="9" customHeight="1">
      <c r="A48" s="79"/>
      <c r="B48" s="137"/>
      <c r="C48" s="73" t="s">
        <v>9</v>
      </c>
      <c r="D48" s="74"/>
      <c r="E48" s="74"/>
      <c r="F48" s="74"/>
      <c r="G48" s="74"/>
      <c r="H48" s="75"/>
      <c r="I48" s="74"/>
      <c r="J48" s="74"/>
      <c r="K48" s="74"/>
      <c r="L48" s="74"/>
      <c r="M48" s="76"/>
      <c r="N48" s="77"/>
      <c r="O48" s="18"/>
      <c r="P48" s="18"/>
      <c r="Q48" s="5"/>
      <c r="R48" s="109"/>
      <c r="S48" s="109"/>
      <c r="T48" s="5"/>
      <c r="U48" s="5"/>
      <c r="V48" s="5"/>
    </row>
    <row r="49" spans="1:22" ht="15" customHeight="1">
      <c r="A49" s="119">
        <v>9</v>
      </c>
      <c r="B49" s="121">
        <v>44088</v>
      </c>
      <c r="C49" s="19" t="s">
        <v>8</v>
      </c>
      <c r="D49" s="46" t="s">
        <v>21</v>
      </c>
      <c r="E49" s="46" t="s">
        <v>21</v>
      </c>
      <c r="F49" s="46" t="s">
        <v>21</v>
      </c>
      <c r="G49" s="46" t="s">
        <v>21</v>
      </c>
      <c r="H49" s="46"/>
      <c r="I49" s="46" t="s">
        <v>21</v>
      </c>
      <c r="J49" s="46" t="s">
        <v>152</v>
      </c>
      <c r="K49" s="46" t="s">
        <v>21</v>
      </c>
      <c r="L49" s="46" t="s">
        <v>152</v>
      </c>
      <c r="M49" s="123">
        <v>8</v>
      </c>
      <c r="N49" s="124">
        <f>N27+M49</f>
        <v>70</v>
      </c>
      <c r="O49" s="18"/>
      <c r="P49" s="18"/>
      <c r="Q49" s="5"/>
      <c r="R49" s="109"/>
      <c r="S49" s="109"/>
      <c r="T49" s="5"/>
      <c r="U49" s="5"/>
      <c r="V49" s="5"/>
    </row>
    <row r="50" spans="1:22" ht="15" customHeight="1">
      <c r="A50" s="120"/>
      <c r="B50" s="122"/>
      <c r="C50" s="19" t="s">
        <v>9</v>
      </c>
      <c r="D50" s="1" t="str">
        <f>VLOOKUP(D49,$R$14:$U$26,4,FALSE)</f>
        <v>이정구</v>
      </c>
      <c r="E50" s="1" t="str">
        <f>VLOOKUP(E49,$R$14:$U$26,4,FALSE)</f>
        <v>이정구</v>
      </c>
      <c r="F50" s="1" t="str">
        <f>VLOOKUP(F49,$R$14:$U$26,4,FALSE)</f>
        <v>이정구</v>
      </c>
      <c r="G50" s="1" t="str">
        <f>VLOOKUP(G49,$R$14:$U$26,4,FALSE)</f>
        <v>이정구</v>
      </c>
      <c r="H50" s="1"/>
      <c r="I50" s="1" t="str">
        <f>VLOOKUP(I49,$R$14:$U$26,4,FALSE)</f>
        <v>이정구</v>
      </c>
      <c r="J50" s="1" t="str">
        <f>VLOOKUP(J49,$R$14:$U$26,4,FALSE)</f>
        <v>이정구</v>
      </c>
      <c r="K50" s="1" t="str">
        <f>VLOOKUP(K49,$R$14:$U$26,4,FALSE)</f>
        <v>이정구</v>
      </c>
      <c r="L50" s="1" t="str">
        <f>VLOOKUP(L49,$R$14:$U$26,4,FALSE)</f>
        <v>이정구</v>
      </c>
      <c r="M50" s="123"/>
      <c r="N50" s="124"/>
      <c r="O50" s="18"/>
      <c r="P50" s="18"/>
      <c r="Q50" s="5"/>
      <c r="R50" s="109"/>
      <c r="S50" s="109"/>
      <c r="T50" s="5"/>
      <c r="U50" s="5"/>
      <c r="V50" s="5"/>
    </row>
    <row r="51" spans="1:22" ht="15" customHeight="1">
      <c r="A51" s="119">
        <v>10</v>
      </c>
      <c r="B51" s="121">
        <v>44089</v>
      </c>
      <c r="C51" s="19" t="s">
        <v>8</v>
      </c>
      <c r="D51" s="46" t="s">
        <v>131</v>
      </c>
      <c r="E51" s="46" t="s">
        <v>131</v>
      </c>
      <c r="F51" s="46" t="s">
        <v>131</v>
      </c>
      <c r="G51" s="46" t="s">
        <v>131</v>
      </c>
      <c r="H51" s="46"/>
      <c r="I51" s="46" t="s">
        <v>21</v>
      </c>
      <c r="J51" s="46" t="s">
        <v>131</v>
      </c>
      <c r="K51" s="46" t="s">
        <v>131</v>
      </c>
      <c r="L51" s="46" t="s">
        <v>131</v>
      </c>
      <c r="M51" s="123">
        <v>8</v>
      </c>
      <c r="N51" s="124">
        <f>N49+M51</f>
        <v>78</v>
      </c>
      <c r="O51" s="18"/>
      <c r="P51" s="18"/>
      <c r="Q51" s="5"/>
      <c r="R51" s="109"/>
      <c r="S51" s="109"/>
      <c r="T51" s="5"/>
      <c r="U51" s="5"/>
      <c r="V51" s="5"/>
    </row>
    <row r="52" spans="1:22" ht="15" customHeight="1">
      <c r="A52" s="120"/>
      <c r="B52" s="122"/>
      <c r="C52" s="19" t="s">
        <v>9</v>
      </c>
      <c r="D52" s="1" t="str">
        <f>VLOOKUP(D51,$R$14:$U$26,4,FALSE)</f>
        <v>이정구</v>
      </c>
      <c r="E52" s="1" t="str">
        <f>VLOOKUP(E51,$R$14:$U$26,4,FALSE)</f>
        <v>이정구</v>
      </c>
      <c r="F52" s="1" t="str">
        <f>VLOOKUP(F51,$R$14:$U$26,4,FALSE)</f>
        <v>이정구</v>
      </c>
      <c r="G52" s="1" t="str">
        <f>VLOOKUP(G51,$R$14:$U$26,4,FALSE)</f>
        <v>이정구</v>
      </c>
      <c r="H52" s="1"/>
      <c r="I52" s="1" t="str">
        <f>VLOOKUP(I51,$R$14:$U$26,4,FALSE)</f>
        <v>이정구</v>
      </c>
      <c r="J52" s="1" t="str">
        <f>VLOOKUP(J51,$R$14:$U$26,4,FALSE)</f>
        <v>이정구</v>
      </c>
      <c r="K52" s="1" t="str">
        <f>VLOOKUP(K51,$R$14:$U$26,4,FALSE)</f>
        <v>이정구</v>
      </c>
      <c r="L52" s="1" t="str">
        <f>VLOOKUP(L51,$R$14:$U$26,4,FALSE)</f>
        <v>이정구</v>
      </c>
      <c r="M52" s="123"/>
      <c r="N52" s="124"/>
      <c r="O52" s="18"/>
      <c r="P52" s="18"/>
      <c r="Q52" s="5"/>
      <c r="R52" s="109"/>
      <c r="S52" s="109"/>
      <c r="T52" s="5"/>
      <c r="U52" s="5"/>
      <c r="V52" s="5"/>
    </row>
    <row r="53" spans="1:22" ht="15" customHeight="1">
      <c r="A53" s="119">
        <v>11</v>
      </c>
      <c r="B53" s="121">
        <v>44090</v>
      </c>
      <c r="C53" s="19" t="s">
        <v>8</v>
      </c>
      <c r="D53" s="46" t="s">
        <v>138</v>
      </c>
      <c r="E53" s="46" t="s">
        <v>138</v>
      </c>
      <c r="F53" s="46" t="s">
        <v>138</v>
      </c>
      <c r="G53" s="46" t="s">
        <v>138</v>
      </c>
      <c r="H53" s="46"/>
      <c r="I53" s="46" t="s">
        <v>138</v>
      </c>
      <c r="J53" s="46" t="s">
        <v>138</v>
      </c>
      <c r="K53" s="46" t="s">
        <v>138</v>
      </c>
      <c r="L53" s="52" t="s">
        <v>138</v>
      </c>
      <c r="M53" s="123">
        <v>8</v>
      </c>
      <c r="N53" s="124">
        <f>N51+M53</f>
        <v>86</v>
      </c>
      <c r="O53" s="18"/>
      <c r="P53" s="18"/>
      <c r="Q53" s="5"/>
      <c r="R53" s="109"/>
      <c r="S53" s="109"/>
      <c r="T53" s="5"/>
      <c r="U53" s="5"/>
      <c r="V53" s="5"/>
    </row>
    <row r="54" spans="1:22" ht="15" customHeight="1">
      <c r="A54" s="120"/>
      <c r="B54" s="122"/>
      <c r="C54" s="19" t="s">
        <v>9</v>
      </c>
      <c r="D54" s="1" t="str">
        <f>VLOOKUP(D53,$R$14:$U$26,4,FALSE)</f>
        <v>이정구</v>
      </c>
      <c r="E54" s="1" t="str">
        <f>VLOOKUP(E53,$R$14:$U$26,4,FALSE)</f>
        <v>이정구</v>
      </c>
      <c r="F54" s="1" t="str">
        <f>VLOOKUP(F53,$R$14:$U$26,4,FALSE)</f>
        <v>이정구</v>
      </c>
      <c r="G54" s="1" t="str">
        <f>VLOOKUP(G53,$R$14:$U$26,4,FALSE)</f>
        <v>이정구</v>
      </c>
      <c r="H54" s="1"/>
      <c r="I54" s="1" t="str">
        <f>VLOOKUP(I53,$R$14:$U$26,4,FALSE)</f>
        <v>이정구</v>
      </c>
      <c r="J54" s="1" t="str">
        <f>VLOOKUP(J53,$R$14:$U$26,4,FALSE)</f>
        <v>이정구</v>
      </c>
      <c r="K54" s="1" t="str">
        <f>VLOOKUP(K53,$R$14:$U$26,4,FALSE)</f>
        <v>이정구</v>
      </c>
      <c r="L54" s="53" t="str">
        <f>VLOOKUP(L53,$R$14:$U$26,4,FALSE)</f>
        <v>이정구</v>
      </c>
      <c r="M54" s="123"/>
      <c r="N54" s="124"/>
      <c r="O54" s="18"/>
      <c r="P54" s="18"/>
      <c r="Q54" s="5"/>
      <c r="R54" s="109"/>
      <c r="S54" s="109"/>
      <c r="T54" s="5"/>
      <c r="U54" s="5"/>
      <c r="V54" s="5"/>
    </row>
    <row r="55" spans="1:22" ht="15" customHeight="1">
      <c r="A55" s="119">
        <v>12</v>
      </c>
      <c r="B55" s="121">
        <v>44091</v>
      </c>
      <c r="C55" s="19" t="s">
        <v>8</v>
      </c>
      <c r="D55" s="46" t="s">
        <v>133</v>
      </c>
      <c r="E55" s="46" t="s">
        <v>133</v>
      </c>
      <c r="F55" s="46" t="s">
        <v>133</v>
      </c>
      <c r="G55" s="46" t="s">
        <v>133</v>
      </c>
      <c r="H55" s="46"/>
      <c r="I55" s="46" t="s">
        <v>133</v>
      </c>
      <c r="J55" s="46" t="s">
        <v>133</v>
      </c>
      <c r="K55" s="46" t="s">
        <v>153</v>
      </c>
      <c r="L55" s="46" t="s">
        <v>133</v>
      </c>
      <c r="M55" s="123">
        <v>8</v>
      </c>
      <c r="N55" s="124">
        <f>N53+M55</f>
        <v>94</v>
      </c>
      <c r="O55" s="18"/>
      <c r="P55" s="18"/>
      <c r="Q55" s="5"/>
      <c r="R55" s="109"/>
      <c r="S55" s="109"/>
      <c r="T55" s="5"/>
      <c r="U55" s="5"/>
      <c r="V55" s="5"/>
    </row>
    <row r="56" spans="1:22" ht="15" customHeight="1">
      <c r="A56" s="120"/>
      <c r="B56" s="122"/>
      <c r="C56" s="19" t="s">
        <v>9</v>
      </c>
      <c r="D56" s="1" t="str">
        <f>VLOOKUP(D55,$R$14:$U$26,4,FALSE)</f>
        <v>우재남</v>
      </c>
      <c r="E56" s="1" t="str">
        <f>VLOOKUP(E55,$R$14:$U$26,4,FALSE)</f>
        <v>우재남</v>
      </c>
      <c r="F56" s="1" t="str">
        <f>VLOOKUP(F55,$R$14:$U$26,4,FALSE)</f>
        <v>우재남</v>
      </c>
      <c r="G56" s="1" t="str">
        <f>VLOOKUP(G55,$R$14:$U$26,4,FALSE)</f>
        <v>우재남</v>
      </c>
      <c r="H56" s="1"/>
      <c r="I56" s="1" t="str">
        <f>VLOOKUP(I55,$R$14:$U$26,4,FALSE)</f>
        <v>우재남</v>
      </c>
      <c r="J56" s="1" t="str">
        <f>VLOOKUP(J55,$R$14:$U$26,4,FALSE)</f>
        <v>우재남</v>
      </c>
      <c r="K56" s="1" t="str">
        <f>VLOOKUP(K55,$R$14:$U$26,4,FALSE)</f>
        <v>우재남</v>
      </c>
      <c r="L56" s="1" t="str">
        <f>VLOOKUP(L55,$R$14:$U$26,4,FALSE)</f>
        <v>우재남</v>
      </c>
      <c r="M56" s="123"/>
      <c r="N56" s="124"/>
      <c r="O56" s="18"/>
      <c r="P56" s="18"/>
      <c r="Q56" s="5"/>
      <c r="R56" s="109"/>
      <c r="S56" s="109"/>
      <c r="T56" s="5"/>
      <c r="U56" s="5"/>
      <c r="V56" s="5"/>
    </row>
    <row r="57" spans="1:22" ht="15" customHeight="1">
      <c r="A57" s="119">
        <v>13</v>
      </c>
      <c r="B57" s="121">
        <v>44092</v>
      </c>
      <c r="C57" s="19" t="s">
        <v>8</v>
      </c>
      <c r="D57" s="46" t="s">
        <v>133</v>
      </c>
      <c r="E57" s="46" t="s">
        <v>133</v>
      </c>
      <c r="F57" s="46" t="s">
        <v>133</v>
      </c>
      <c r="G57" s="46" t="s">
        <v>133</v>
      </c>
      <c r="H57" s="46"/>
      <c r="I57" s="46" t="s">
        <v>133</v>
      </c>
      <c r="J57" s="46" t="s">
        <v>133</v>
      </c>
      <c r="K57" s="46" t="s">
        <v>133</v>
      </c>
      <c r="L57" s="46" t="s">
        <v>133</v>
      </c>
      <c r="M57" s="123">
        <v>8</v>
      </c>
      <c r="N57" s="124">
        <f>N55+M57</f>
        <v>102</v>
      </c>
      <c r="O57" s="18"/>
      <c r="P57" s="18"/>
      <c r="Q57" s="5"/>
      <c r="R57" s="109"/>
      <c r="S57" s="109"/>
      <c r="T57" s="5"/>
      <c r="U57" s="5"/>
      <c r="V57" s="5"/>
    </row>
    <row r="58" spans="1:22" ht="15" customHeight="1">
      <c r="A58" s="120"/>
      <c r="B58" s="122"/>
      <c r="C58" s="19" t="s">
        <v>9</v>
      </c>
      <c r="D58" s="1" t="str">
        <f>VLOOKUP(D57,$R$14:$U$26,4,FALSE)</f>
        <v>우재남</v>
      </c>
      <c r="E58" s="1" t="str">
        <f>VLOOKUP(E57,$R$14:$U$26,4,FALSE)</f>
        <v>우재남</v>
      </c>
      <c r="F58" s="1" t="str">
        <f>VLOOKUP(F57,$R$14:$U$26,4,FALSE)</f>
        <v>우재남</v>
      </c>
      <c r="G58" s="1" t="str">
        <f>VLOOKUP(G57,$R$14:$U$26,4,FALSE)</f>
        <v>우재남</v>
      </c>
      <c r="H58" s="2"/>
      <c r="I58" s="1" t="str">
        <f>VLOOKUP(I57,$R$14:$U$26,4,FALSE)</f>
        <v>우재남</v>
      </c>
      <c r="J58" s="1" t="str">
        <f>VLOOKUP(J57,$R$14:$U$26,4,FALSE)</f>
        <v>우재남</v>
      </c>
      <c r="K58" s="1" t="str">
        <f>VLOOKUP(K57,$R$14:$U$26,4,FALSE)</f>
        <v>우재남</v>
      </c>
      <c r="L58" s="1" t="str">
        <f>VLOOKUP(L57,$R$14:$U$26,4,FALSE)</f>
        <v>우재남</v>
      </c>
      <c r="M58" s="123"/>
      <c r="N58" s="124"/>
      <c r="O58" s="18"/>
      <c r="P58" s="18"/>
      <c r="Q58" s="5"/>
      <c r="R58" s="109"/>
      <c r="S58" s="109"/>
      <c r="T58" s="5"/>
      <c r="U58" s="5"/>
      <c r="V58" s="5"/>
    </row>
    <row r="59" spans="1:22" ht="15" customHeight="1">
      <c r="A59" s="111">
        <v>14</v>
      </c>
      <c r="B59" s="113">
        <v>44095</v>
      </c>
      <c r="C59" s="33" t="s">
        <v>8</v>
      </c>
      <c r="D59" s="34" t="s">
        <v>153</v>
      </c>
      <c r="E59" s="34" t="s">
        <v>153</v>
      </c>
      <c r="F59" s="34" t="s">
        <v>153</v>
      </c>
      <c r="G59" s="34" t="s">
        <v>13</v>
      </c>
      <c r="H59" s="34"/>
      <c r="I59" s="34" t="s">
        <v>153</v>
      </c>
      <c r="J59" s="34" t="s">
        <v>153</v>
      </c>
      <c r="K59" s="34" t="s">
        <v>153</v>
      </c>
      <c r="L59" s="34" t="s">
        <v>153</v>
      </c>
      <c r="M59" s="115">
        <v>8</v>
      </c>
      <c r="N59" s="116">
        <f>N57+M59</f>
        <v>110</v>
      </c>
      <c r="O59" s="18"/>
      <c r="P59" s="18"/>
      <c r="Q59" s="5"/>
      <c r="R59" s="109"/>
      <c r="S59" s="109"/>
      <c r="T59" s="5"/>
      <c r="U59" s="5"/>
      <c r="V59" s="5"/>
    </row>
    <row r="60" spans="1:22" ht="15" customHeight="1">
      <c r="A60" s="112"/>
      <c r="B60" s="114"/>
      <c r="C60" s="33" t="s">
        <v>9</v>
      </c>
      <c r="D60" s="35" t="str">
        <f>VLOOKUP(D59,$R$14:$U$26,4,FALSE)</f>
        <v>우재남</v>
      </c>
      <c r="E60" s="35" t="str">
        <f>VLOOKUP(E59,$R$14:$U$26,4,FALSE)</f>
        <v>우재남</v>
      </c>
      <c r="F60" s="35" t="str">
        <f>VLOOKUP(F59,$R$14:$U$26,4,FALSE)</f>
        <v>우재남</v>
      </c>
      <c r="G60" s="35" t="str">
        <f>VLOOKUP(G59,$R$14:$U$26,4,FALSE)</f>
        <v>우재남</v>
      </c>
      <c r="H60" s="35"/>
      <c r="I60" s="35" t="str">
        <f>VLOOKUP(I59,$R$14:$U$26,4,FALSE)</f>
        <v>우재남</v>
      </c>
      <c r="J60" s="35" t="str">
        <f>VLOOKUP(J59,$R$14:$U$26,4,FALSE)</f>
        <v>우재남</v>
      </c>
      <c r="K60" s="35" t="str">
        <f>VLOOKUP(K59,$R$14:$U$26,4,FALSE)</f>
        <v>우재남</v>
      </c>
      <c r="L60" s="35" t="str">
        <f>VLOOKUP(L59,$R$14:$U$26,4,FALSE)</f>
        <v>우재남</v>
      </c>
      <c r="M60" s="115"/>
      <c r="N60" s="116"/>
      <c r="O60" s="18"/>
      <c r="P60" s="18"/>
      <c r="Q60" s="5"/>
      <c r="R60" s="109"/>
      <c r="S60" s="109"/>
      <c r="T60" s="5"/>
      <c r="U60" s="5"/>
      <c r="V60" s="5"/>
    </row>
    <row r="61" spans="1:22" ht="15" customHeight="1">
      <c r="A61" s="111">
        <v>15</v>
      </c>
      <c r="B61" s="113">
        <v>44096</v>
      </c>
      <c r="C61" s="33" t="s">
        <v>8</v>
      </c>
      <c r="D61" s="34" t="s">
        <v>153</v>
      </c>
      <c r="E61" s="34" t="s">
        <v>153</v>
      </c>
      <c r="F61" s="34" t="s">
        <v>153</v>
      </c>
      <c r="G61" s="34" t="s">
        <v>153</v>
      </c>
      <c r="H61" s="34"/>
      <c r="I61" s="34" t="s">
        <v>153</v>
      </c>
      <c r="J61" s="34" t="s">
        <v>153</v>
      </c>
      <c r="K61" s="34" t="s">
        <v>153</v>
      </c>
      <c r="L61" s="54" t="s">
        <v>153</v>
      </c>
      <c r="M61" s="115">
        <v>8</v>
      </c>
      <c r="N61" s="116">
        <f>N59+M61</f>
        <v>118</v>
      </c>
      <c r="O61" s="18"/>
      <c r="P61" s="18"/>
      <c r="R61" s="4"/>
      <c r="T61" s="6"/>
      <c r="U61" s="6"/>
      <c r="V61" s="5"/>
    </row>
    <row r="62" spans="1:22" ht="15" customHeight="1">
      <c r="A62" s="112"/>
      <c r="B62" s="114"/>
      <c r="C62" s="33" t="s">
        <v>9</v>
      </c>
      <c r="D62" s="35" t="str">
        <f>VLOOKUP(D61,$R$14:$U$26,4,FALSE)</f>
        <v>우재남</v>
      </c>
      <c r="E62" s="35" t="str">
        <f>VLOOKUP(E61,$R$14:$U$26,4,FALSE)</f>
        <v>우재남</v>
      </c>
      <c r="F62" s="35" t="str">
        <f>VLOOKUP(F61,$R$14:$U$26,4,FALSE)</f>
        <v>우재남</v>
      </c>
      <c r="G62" s="35" t="str">
        <f>VLOOKUP(G61,$R$14:$U$26,4,FALSE)</f>
        <v>우재남</v>
      </c>
      <c r="H62" s="36"/>
      <c r="I62" s="35" t="str">
        <f>VLOOKUP(I61,$R$14:$U$26,4,FALSE)</f>
        <v>우재남</v>
      </c>
      <c r="J62" s="35" t="str">
        <f>VLOOKUP(J61,$R$14:$U$26,4,FALSE)</f>
        <v>우재남</v>
      </c>
      <c r="K62" s="35" t="str">
        <f>VLOOKUP(K61,$R$14:$U$26,4,FALSE)</f>
        <v>우재남</v>
      </c>
      <c r="L62" s="55" t="str">
        <f>VLOOKUP(L61,$R$14:$U$26,4,FALSE)</f>
        <v>우재남</v>
      </c>
      <c r="M62" s="115"/>
      <c r="N62" s="116"/>
      <c r="O62" s="18"/>
      <c r="P62" s="18"/>
      <c r="R62" s="4"/>
      <c r="T62" s="6"/>
      <c r="U62" s="6"/>
      <c r="V62" s="5"/>
    </row>
    <row r="63" spans="1:22" ht="15" customHeight="1">
      <c r="A63" s="111">
        <v>16</v>
      </c>
      <c r="B63" s="113">
        <v>44097</v>
      </c>
      <c r="C63" s="33" t="s">
        <v>8</v>
      </c>
      <c r="D63" s="34" t="s">
        <v>155</v>
      </c>
      <c r="E63" s="34" t="s">
        <v>155</v>
      </c>
      <c r="F63" s="34" t="s">
        <v>155</v>
      </c>
      <c r="G63" s="34" t="s">
        <v>155</v>
      </c>
      <c r="H63" s="35"/>
      <c r="I63" s="34" t="s">
        <v>155</v>
      </c>
      <c r="J63" s="34" t="s">
        <v>155</v>
      </c>
      <c r="K63" s="34" t="s">
        <v>20</v>
      </c>
      <c r="L63" s="34" t="s">
        <v>155</v>
      </c>
      <c r="M63" s="115">
        <v>8</v>
      </c>
      <c r="N63" s="116">
        <f>N61+M63</f>
        <v>126</v>
      </c>
      <c r="O63" s="18"/>
      <c r="P63" s="18"/>
      <c r="R63" s="4"/>
      <c r="T63" s="6"/>
      <c r="U63" s="6"/>
      <c r="V63" s="5"/>
    </row>
    <row r="64" spans="1:22" ht="15" customHeight="1">
      <c r="A64" s="112"/>
      <c r="B64" s="114"/>
      <c r="C64" s="33" t="s">
        <v>9</v>
      </c>
      <c r="D64" s="35" t="str">
        <f>VLOOKUP(D63,$R$14:$U$26,4,FALSE)</f>
        <v>우재남</v>
      </c>
      <c r="E64" s="35" t="str">
        <f>VLOOKUP(E63,$R$14:$U$26,4,FALSE)</f>
        <v>우재남</v>
      </c>
      <c r="F64" s="35" t="str">
        <f>VLOOKUP(F63,$R$14:$U$26,4,FALSE)</f>
        <v>우재남</v>
      </c>
      <c r="G64" s="35" t="str">
        <f>VLOOKUP(G63,$R$14:$U$26,4,FALSE)</f>
        <v>우재남</v>
      </c>
      <c r="H64" s="36"/>
      <c r="I64" s="35" t="str">
        <f>VLOOKUP(I63,$R$14:$U$26,4,FALSE)</f>
        <v>우재남</v>
      </c>
      <c r="J64" s="35" t="str">
        <f>VLOOKUP(J63,$R$14:$U$26,4,FALSE)</f>
        <v>우재남</v>
      </c>
      <c r="K64" s="35" t="str">
        <f>VLOOKUP(K63,$R$14:$U$26,4,FALSE)</f>
        <v>우재남</v>
      </c>
      <c r="L64" s="35" t="str">
        <f>VLOOKUP(L63,$R$14:$U$26,4,FALSE)</f>
        <v>우재남</v>
      </c>
      <c r="M64" s="115"/>
      <c r="N64" s="116"/>
      <c r="O64" s="18"/>
      <c r="P64" s="18"/>
      <c r="T64" s="6"/>
      <c r="U64" s="6"/>
      <c r="V64" s="5"/>
    </row>
    <row r="65" spans="1:22" s="6" customFormat="1" ht="15" customHeight="1">
      <c r="A65" s="111">
        <v>17</v>
      </c>
      <c r="B65" s="113">
        <v>44098</v>
      </c>
      <c r="C65" s="33" t="s">
        <v>8</v>
      </c>
      <c r="D65" s="34" t="s">
        <v>20</v>
      </c>
      <c r="E65" s="34" t="s">
        <v>155</v>
      </c>
      <c r="F65" s="34" t="s">
        <v>20</v>
      </c>
      <c r="G65" s="34" t="s">
        <v>20</v>
      </c>
      <c r="H65" s="35"/>
      <c r="I65" s="34" t="s">
        <v>155</v>
      </c>
      <c r="J65" s="34" t="s">
        <v>155</v>
      </c>
      <c r="K65" s="34" t="s">
        <v>20</v>
      </c>
      <c r="L65" s="34" t="s">
        <v>155</v>
      </c>
      <c r="M65" s="115">
        <v>8</v>
      </c>
      <c r="N65" s="116">
        <f>N63+M65</f>
        <v>134</v>
      </c>
      <c r="O65" s="18"/>
      <c r="P65" s="18"/>
      <c r="Q65" s="4"/>
      <c r="T65" s="4"/>
      <c r="U65" s="4"/>
      <c r="V65" s="5"/>
    </row>
    <row r="66" spans="1:22" s="6" customFormat="1" ht="15" customHeight="1">
      <c r="A66" s="112"/>
      <c r="B66" s="114"/>
      <c r="C66" s="33" t="s">
        <v>9</v>
      </c>
      <c r="D66" s="35" t="str">
        <f>VLOOKUP(D65,$R$14:$U$26,4,FALSE)</f>
        <v>우재남</v>
      </c>
      <c r="E66" s="35" t="str">
        <f>VLOOKUP(E65,$R$14:$U$26,4,FALSE)</f>
        <v>우재남</v>
      </c>
      <c r="F66" s="35" t="str">
        <f>VLOOKUP(F65,$R$14:$U$26,4,FALSE)</f>
        <v>우재남</v>
      </c>
      <c r="G66" s="35" t="str">
        <f>VLOOKUP(G65,$R$14:$U$26,4,FALSE)</f>
        <v>우재남</v>
      </c>
      <c r="H66" s="36"/>
      <c r="I66" s="35" t="str">
        <f>VLOOKUP(I65,$R$14:$U$26,4,FALSE)</f>
        <v>우재남</v>
      </c>
      <c r="J66" s="35" t="str">
        <f>VLOOKUP(J65,$R$14:$U$26,4,FALSE)</f>
        <v>우재남</v>
      </c>
      <c r="K66" s="35" t="str">
        <f>VLOOKUP(K65,$R$14:$U$26,4,FALSE)</f>
        <v>우재남</v>
      </c>
      <c r="L66" s="35" t="str">
        <f>VLOOKUP(L65,$R$14:$U$26,4,FALSE)</f>
        <v>우재남</v>
      </c>
      <c r="M66" s="115"/>
      <c r="N66" s="116"/>
      <c r="O66" s="18"/>
      <c r="P66" s="18"/>
      <c r="Q66" s="4"/>
      <c r="T66" s="4"/>
      <c r="U66" s="4"/>
      <c r="V66" s="5"/>
    </row>
    <row r="67" spans="1:22" s="6" customFormat="1" ht="15" customHeight="1">
      <c r="A67" s="111">
        <v>18</v>
      </c>
      <c r="B67" s="113">
        <v>44099</v>
      </c>
      <c r="C67" s="33" t="s">
        <v>8</v>
      </c>
      <c r="D67" s="34" t="s">
        <v>155</v>
      </c>
      <c r="E67" s="34" t="s">
        <v>155</v>
      </c>
      <c r="F67" s="34" t="s">
        <v>155</v>
      </c>
      <c r="G67" s="34" t="s">
        <v>155</v>
      </c>
      <c r="H67" s="34"/>
      <c r="I67" s="34" t="s">
        <v>155</v>
      </c>
      <c r="J67" s="34" t="s">
        <v>155</v>
      </c>
      <c r="K67" s="34" t="s">
        <v>155</v>
      </c>
      <c r="L67" s="34" t="s">
        <v>155</v>
      </c>
      <c r="M67" s="115">
        <v>8</v>
      </c>
      <c r="N67" s="116">
        <f>N65+M67</f>
        <v>142</v>
      </c>
      <c r="O67" s="5"/>
      <c r="P67" s="5"/>
      <c r="Q67" s="4"/>
      <c r="T67" s="4"/>
      <c r="U67" s="4"/>
      <c r="V67" s="5"/>
    </row>
    <row r="68" spans="1:22" s="6" customFormat="1" ht="15" customHeight="1">
      <c r="A68" s="112"/>
      <c r="B68" s="114"/>
      <c r="C68" s="33" t="s">
        <v>9</v>
      </c>
      <c r="D68" s="35" t="str">
        <f>VLOOKUP(D67,$R$14:$U$26,4,FALSE)</f>
        <v>우재남</v>
      </c>
      <c r="E68" s="35" t="str">
        <f>VLOOKUP(E67,$R$14:$U$26,4,FALSE)</f>
        <v>우재남</v>
      </c>
      <c r="F68" s="35" t="str">
        <f>VLOOKUP(F67,$R$14:$U$26,4,FALSE)</f>
        <v>우재남</v>
      </c>
      <c r="G68" s="35" t="str">
        <f>VLOOKUP(G67,$R$14:$U$26,4,FALSE)</f>
        <v>우재남</v>
      </c>
      <c r="H68" s="36"/>
      <c r="I68" s="35" t="str">
        <f>VLOOKUP(I67,$R$14:$U$26,4,FALSE)</f>
        <v>우재남</v>
      </c>
      <c r="J68" s="35" t="str">
        <f>VLOOKUP(J67,$R$14:$U$26,4,FALSE)</f>
        <v>우재남</v>
      </c>
      <c r="K68" s="35" t="str">
        <f>VLOOKUP(K67,$R$14:$U$26,4,FALSE)</f>
        <v>우재남</v>
      </c>
      <c r="L68" s="35" t="str">
        <f>VLOOKUP(L67,$R$14:$U$26,4,FALSE)</f>
        <v>우재남</v>
      </c>
      <c r="M68" s="115"/>
      <c r="N68" s="116"/>
      <c r="O68" s="5"/>
      <c r="P68" s="5"/>
      <c r="Q68" s="4"/>
      <c r="T68" s="4"/>
      <c r="U68" s="4"/>
      <c r="V68" s="4"/>
    </row>
    <row r="69" spans="1:22" s="6" customFormat="1" ht="15" customHeight="1">
      <c r="A69" s="119">
        <v>19</v>
      </c>
      <c r="B69" s="121">
        <v>44102</v>
      </c>
      <c r="C69" s="49" t="s">
        <v>8</v>
      </c>
      <c r="D69" s="46" t="s">
        <v>155</v>
      </c>
      <c r="E69" s="46" t="s">
        <v>155</v>
      </c>
      <c r="F69" s="80" t="s">
        <v>155</v>
      </c>
      <c r="G69" s="46" t="s">
        <v>155</v>
      </c>
      <c r="H69" s="46"/>
      <c r="I69" s="46" t="s">
        <v>155</v>
      </c>
      <c r="J69" s="46" t="s">
        <v>155</v>
      </c>
      <c r="K69" s="46" t="s">
        <v>155</v>
      </c>
      <c r="L69" s="52" t="s">
        <v>155</v>
      </c>
      <c r="M69" s="123">
        <v>8</v>
      </c>
      <c r="N69" s="124">
        <f>N67+M69</f>
        <v>150</v>
      </c>
      <c r="O69" s="17"/>
      <c r="P69" s="17"/>
      <c r="Q69" s="4"/>
      <c r="T69" s="4"/>
      <c r="U69" s="4"/>
      <c r="V69" s="4"/>
    </row>
    <row r="70" spans="1:22" s="6" customFormat="1" ht="15" customHeight="1">
      <c r="A70" s="120"/>
      <c r="B70" s="122"/>
      <c r="C70" s="19" t="s">
        <v>9</v>
      </c>
      <c r="D70" s="1" t="str">
        <f>VLOOKUP(D69,$R$14:$U$26,4,FALSE)</f>
        <v>우재남</v>
      </c>
      <c r="E70" s="1" t="str">
        <f>VLOOKUP(E69,$R$14:$U$26,4,FALSE)</f>
        <v>우재남</v>
      </c>
      <c r="F70" s="1" t="str">
        <f>VLOOKUP(F69,$R$14:$U$26,4,FALSE)</f>
        <v>우재남</v>
      </c>
      <c r="G70" s="1" t="str">
        <f>VLOOKUP(G69,$R$14:$U$26,4,FALSE)</f>
        <v>우재남</v>
      </c>
      <c r="H70" s="1"/>
      <c r="I70" s="1" t="str">
        <f>VLOOKUP(I69,$R$14:$U$26,4,FALSE)</f>
        <v>우재남</v>
      </c>
      <c r="J70" s="1" t="str">
        <f>VLOOKUP(J69,$R$14:$U$26,4,FALSE)</f>
        <v>우재남</v>
      </c>
      <c r="K70" s="1" t="str">
        <f>VLOOKUP(K69,$R$14:$U$26,4,FALSE)</f>
        <v>우재남</v>
      </c>
      <c r="L70" s="53" t="str">
        <f>VLOOKUP(L69,$R$14:$U$26,4,FALSE)</f>
        <v>우재남</v>
      </c>
      <c r="M70" s="123"/>
      <c r="N70" s="124"/>
      <c r="O70" s="18"/>
      <c r="P70" s="18"/>
      <c r="Q70" s="4"/>
      <c r="T70" s="4"/>
      <c r="U70" s="4"/>
      <c r="V70" s="4"/>
    </row>
    <row r="71" spans="1:22" s="6" customFormat="1" ht="15" customHeight="1">
      <c r="A71" s="119">
        <v>20</v>
      </c>
      <c r="B71" s="121">
        <v>44103</v>
      </c>
      <c r="C71" s="19" t="s">
        <v>8</v>
      </c>
      <c r="D71" s="80" t="s">
        <v>129</v>
      </c>
      <c r="E71" s="80" t="s">
        <v>129</v>
      </c>
      <c r="F71" s="80" t="s">
        <v>129</v>
      </c>
      <c r="G71" s="80" t="s">
        <v>129</v>
      </c>
      <c r="H71" s="80"/>
      <c r="I71" s="80" t="s">
        <v>129</v>
      </c>
      <c r="J71" s="80" t="s">
        <v>129</v>
      </c>
      <c r="K71" s="80" t="s">
        <v>129</v>
      </c>
      <c r="L71" s="130"/>
      <c r="M71" s="132">
        <v>7</v>
      </c>
      <c r="N71" s="134">
        <f>N91+M71</f>
        <v>197</v>
      </c>
      <c r="O71" s="18"/>
      <c r="P71" s="18"/>
      <c r="Q71" s="4"/>
      <c r="T71" s="4"/>
      <c r="U71" s="4"/>
      <c r="V71" s="4"/>
    </row>
    <row r="72" spans="1:22" s="6" customFormat="1" ht="15" customHeight="1">
      <c r="A72" s="120"/>
      <c r="B72" s="122"/>
      <c r="C72" s="19" t="s">
        <v>9</v>
      </c>
      <c r="D72" s="1" t="str">
        <f>VLOOKUP(D71,$R$14:$U$26,4,FALSE)</f>
        <v>이은하</v>
      </c>
      <c r="E72" s="1" t="str">
        <f>VLOOKUP(E71,$R$14:$U$26,4,FALSE)</f>
        <v>이은하</v>
      </c>
      <c r="F72" s="1" t="str">
        <f>VLOOKUP(F71,$R$14:$U$26,4,FALSE)</f>
        <v>이은하</v>
      </c>
      <c r="G72" s="1" t="str">
        <f>VLOOKUP(G71,$R$14:$U$26,4,FALSE)</f>
        <v>이은하</v>
      </c>
      <c r="H72" s="2"/>
      <c r="I72" s="1" t="str">
        <f>VLOOKUP(I71,$R$14:$U$26,4,FALSE)</f>
        <v>이은하</v>
      </c>
      <c r="J72" s="1" t="str">
        <f>VLOOKUP(J71,$R$14:$U$26,4,FALSE)</f>
        <v>이은하</v>
      </c>
      <c r="K72" s="1" t="str">
        <f>VLOOKUP(K71,$R$14:$U$26,4,FALSE)</f>
        <v>이은하</v>
      </c>
      <c r="L72" s="131"/>
      <c r="M72" s="133"/>
      <c r="N72" s="135"/>
      <c r="O72" s="18"/>
      <c r="P72" s="18"/>
      <c r="Q72" s="4"/>
      <c r="T72" s="4"/>
      <c r="U72" s="4"/>
      <c r="V72" s="4"/>
    </row>
    <row r="73" spans="1:22" s="6" customFormat="1" ht="15" customHeight="1">
      <c r="A73" s="111">
        <v>21</v>
      </c>
      <c r="B73" s="113">
        <v>44109</v>
      </c>
      <c r="C73" s="33" t="s">
        <v>8</v>
      </c>
      <c r="D73" s="34" t="s">
        <v>157</v>
      </c>
      <c r="E73" s="34" t="s">
        <v>157</v>
      </c>
      <c r="F73" s="34" t="s">
        <v>157</v>
      </c>
      <c r="G73" s="34" t="s">
        <v>157</v>
      </c>
      <c r="H73" s="34"/>
      <c r="I73" s="34" t="s">
        <v>157</v>
      </c>
      <c r="J73" s="34" t="s">
        <v>157</v>
      </c>
      <c r="K73" s="34" t="s">
        <v>157</v>
      </c>
      <c r="L73" s="34" t="s">
        <v>157</v>
      </c>
      <c r="M73" s="115">
        <v>8</v>
      </c>
      <c r="N73" s="116">
        <f>N69+M73</f>
        <v>158</v>
      </c>
      <c r="O73" s="18"/>
      <c r="P73" s="18"/>
      <c r="Q73" s="4"/>
      <c r="T73" s="4"/>
      <c r="U73" s="4"/>
      <c r="V73" s="4"/>
    </row>
    <row r="74" spans="1:22" s="6" customFormat="1" ht="15" customHeight="1">
      <c r="A74" s="112"/>
      <c r="B74" s="114"/>
      <c r="C74" s="33" t="s">
        <v>9</v>
      </c>
      <c r="D74" s="35" t="str">
        <f>VLOOKUP(D73,$R$14:$U$26,4,FALSE)</f>
        <v>우재남</v>
      </c>
      <c r="E74" s="35" t="str">
        <f>VLOOKUP(E73,$R$14:$U$26,4,FALSE)</f>
        <v>우재남</v>
      </c>
      <c r="F74" s="35" t="str">
        <f>VLOOKUP(F73,$R$14:$U$26,4,FALSE)</f>
        <v>우재남</v>
      </c>
      <c r="G74" s="35" t="str">
        <f>VLOOKUP(G73,$R$14:$U$26,4,FALSE)</f>
        <v>우재남</v>
      </c>
      <c r="H74" s="35"/>
      <c r="I74" s="35" t="str">
        <f>VLOOKUP(I73,$R$14:$U$26,4,FALSE)</f>
        <v>우재남</v>
      </c>
      <c r="J74" s="35" t="str">
        <f>VLOOKUP(J73,$R$14:$U$26,4,FALSE)</f>
        <v>우재남</v>
      </c>
      <c r="K74" s="35" t="str">
        <f>VLOOKUP(K73,$R$14:$U$26,4,FALSE)</f>
        <v>우재남</v>
      </c>
      <c r="L74" s="35" t="str">
        <f>VLOOKUP(L73,$R$14:$U$26,4,FALSE)</f>
        <v>우재남</v>
      </c>
      <c r="M74" s="115"/>
      <c r="N74" s="116"/>
      <c r="O74" s="18"/>
      <c r="P74" s="18"/>
      <c r="Q74" s="4"/>
      <c r="T74" s="4"/>
      <c r="U74" s="4"/>
      <c r="V74" s="4"/>
    </row>
    <row r="75" spans="1:22" s="6" customFormat="1" ht="15" customHeight="1">
      <c r="A75" s="111">
        <v>22</v>
      </c>
      <c r="B75" s="113">
        <v>44110</v>
      </c>
      <c r="C75" s="33" t="s">
        <v>8</v>
      </c>
      <c r="D75" s="34" t="s">
        <v>157</v>
      </c>
      <c r="E75" s="34" t="s">
        <v>157</v>
      </c>
      <c r="F75" s="34" t="s">
        <v>157</v>
      </c>
      <c r="G75" s="34" t="s">
        <v>157</v>
      </c>
      <c r="H75" s="34"/>
      <c r="I75" s="34" t="s">
        <v>157</v>
      </c>
      <c r="J75" s="34" t="s">
        <v>157</v>
      </c>
      <c r="K75" s="34" t="s">
        <v>157</v>
      </c>
      <c r="L75" s="34" t="s">
        <v>157</v>
      </c>
      <c r="M75" s="115">
        <v>8</v>
      </c>
      <c r="N75" s="116">
        <f>N73+M75</f>
        <v>166</v>
      </c>
      <c r="O75" s="18"/>
      <c r="P75" s="18"/>
      <c r="Q75" s="4"/>
      <c r="T75" s="4"/>
      <c r="U75" s="4"/>
      <c r="V75" s="4"/>
    </row>
    <row r="76" spans="1:22" s="6" customFormat="1" ht="15" customHeight="1">
      <c r="A76" s="112"/>
      <c r="B76" s="114"/>
      <c r="C76" s="33" t="s">
        <v>9</v>
      </c>
      <c r="D76" s="35" t="str">
        <f>VLOOKUP(D75,$R$14:$U$26,4,FALSE)</f>
        <v>우재남</v>
      </c>
      <c r="E76" s="35" t="str">
        <f>VLOOKUP(E75,$R$14:$U$26,4,FALSE)</f>
        <v>우재남</v>
      </c>
      <c r="F76" s="35" t="str">
        <f>VLOOKUP(F75,$R$14:$U$26,4,FALSE)</f>
        <v>우재남</v>
      </c>
      <c r="G76" s="35" t="str">
        <f>VLOOKUP(G75,$R$14:$U$26,4,FALSE)</f>
        <v>우재남</v>
      </c>
      <c r="H76" s="35"/>
      <c r="I76" s="35" t="str">
        <f>VLOOKUP(I75,$R$14:$U$26,4,FALSE)</f>
        <v>우재남</v>
      </c>
      <c r="J76" s="35" t="str">
        <f>VLOOKUP(J75,$R$14:$U$26,4,FALSE)</f>
        <v>우재남</v>
      </c>
      <c r="K76" s="35" t="str">
        <f>VLOOKUP(K75,$R$14:$U$26,4,FALSE)</f>
        <v>우재남</v>
      </c>
      <c r="L76" s="35" t="str">
        <f>VLOOKUP(L75,$R$14:$U$26,4,FALSE)</f>
        <v>우재남</v>
      </c>
      <c r="M76" s="115"/>
      <c r="N76" s="116"/>
      <c r="O76" s="18"/>
      <c r="P76" s="18"/>
      <c r="Q76" s="4"/>
      <c r="T76" s="4"/>
      <c r="U76" s="4"/>
      <c r="V76" s="4"/>
    </row>
    <row r="77" spans="1:22" s="6" customFormat="1" ht="15" customHeight="1">
      <c r="A77" s="111">
        <v>23</v>
      </c>
      <c r="B77" s="113">
        <v>44111</v>
      </c>
      <c r="C77" s="33" t="s">
        <v>8</v>
      </c>
      <c r="D77" s="34" t="s">
        <v>157</v>
      </c>
      <c r="E77" s="34" t="s">
        <v>157</v>
      </c>
      <c r="F77" s="34" t="s">
        <v>157</v>
      </c>
      <c r="G77" s="34" t="s">
        <v>157</v>
      </c>
      <c r="H77" s="34"/>
      <c r="I77" s="34" t="s">
        <v>157</v>
      </c>
      <c r="J77" s="34" t="s">
        <v>157</v>
      </c>
      <c r="K77" s="34" t="s">
        <v>157</v>
      </c>
      <c r="L77" s="34" t="s">
        <v>157</v>
      </c>
      <c r="M77" s="115">
        <v>8</v>
      </c>
      <c r="N77" s="116">
        <f t="shared" ref="N77:N97" si="1">N75+M77</f>
        <v>174</v>
      </c>
      <c r="O77" s="18"/>
      <c r="P77" s="18"/>
      <c r="Q77" s="4"/>
      <c r="T77" s="4"/>
      <c r="U77" s="4"/>
      <c r="V77" s="4"/>
    </row>
    <row r="78" spans="1:22" s="6" customFormat="1" ht="15" customHeight="1">
      <c r="A78" s="112"/>
      <c r="B78" s="114"/>
      <c r="C78" s="33" t="s">
        <v>9</v>
      </c>
      <c r="D78" s="35" t="str">
        <f>VLOOKUP(D77,$R$14:$U$26,4,FALSE)</f>
        <v>우재남</v>
      </c>
      <c r="E78" s="35" t="str">
        <f>VLOOKUP(E77,$R$14:$U$26,4,FALSE)</f>
        <v>우재남</v>
      </c>
      <c r="F78" s="35" t="str">
        <f>VLOOKUP(F77,$R$14:$U$26,4,FALSE)</f>
        <v>우재남</v>
      </c>
      <c r="G78" s="35" t="str">
        <f>VLOOKUP(G77,$R$14:$U$26,4,FALSE)</f>
        <v>우재남</v>
      </c>
      <c r="H78" s="36"/>
      <c r="I78" s="35" t="str">
        <f>VLOOKUP(I77,$R$14:$U$26,4,FALSE)</f>
        <v>우재남</v>
      </c>
      <c r="J78" s="35" t="str">
        <f>VLOOKUP(J77,$R$14:$U$26,4,FALSE)</f>
        <v>우재남</v>
      </c>
      <c r="K78" s="35" t="str">
        <f>VLOOKUP(K77,$R$14:$U$26,4,FALSE)</f>
        <v>우재남</v>
      </c>
      <c r="L78" s="35" t="str">
        <f>VLOOKUP(L77,$R$14:$U$26,4,FALSE)</f>
        <v>우재남</v>
      </c>
      <c r="M78" s="115"/>
      <c r="N78" s="116"/>
      <c r="O78" s="18"/>
      <c r="P78" s="18"/>
      <c r="Q78" s="4"/>
      <c r="T78" s="4"/>
      <c r="U78" s="4"/>
      <c r="V78" s="4"/>
    </row>
    <row r="79" spans="1:22" s="6" customFormat="1" ht="15" customHeight="1">
      <c r="A79" s="111">
        <v>24</v>
      </c>
      <c r="B79" s="113">
        <v>44112</v>
      </c>
      <c r="C79" s="33" t="s">
        <v>8</v>
      </c>
      <c r="D79" s="34" t="s">
        <v>157</v>
      </c>
      <c r="E79" s="34" t="s">
        <v>157</v>
      </c>
      <c r="F79" s="34" t="s">
        <v>157</v>
      </c>
      <c r="G79" s="34" t="s">
        <v>157</v>
      </c>
      <c r="H79" s="34"/>
      <c r="I79" s="34" t="s">
        <v>157</v>
      </c>
      <c r="J79" s="34" t="s">
        <v>157</v>
      </c>
      <c r="K79" s="34" t="s">
        <v>157</v>
      </c>
      <c r="L79" s="54" t="s">
        <v>157</v>
      </c>
      <c r="M79" s="115">
        <v>8</v>
      </c>
      <c r="N79" s="116">
        <f>N77+M79</f>
        <v>182</v>
      </c>
      <c r="O79" s="18"/>
      <c r="P79" s="18"/>
      <c r="Q79" s="4"/>
      <c r="T79" s="4"/>
      <c r="U79" s="4"/>
      <c r="V79" s="4"/>
    </row>
    <row r="80" spans="1:22" s="6" customFormat="1" ht="15" customHeight="1">
      <c r="A80" s="112"/>
      <c r="B80" s="114"/>
      <c r="C80" s="33" t="s">
        <v>9</v>
      </c>
      <c r="D80" s="35" t="str">
        <f>VLOOKUP(D79,$R$14:$U$26,4,FALSE)</f>
        <v>우재남</v>
      </c>
      <c r="E80" s="35" t="str">
        <f>VLOOKUP(E79,$R$14:$U$26,4,FALSE)</f>
        <v>우재남</v>
      </c>
      <c r="F80" s="35" t="str">
        <f>VLOOKUP(F79,$R$14:$U$26,4,FALSE)</f>
        <v>우재남</v>
      </c>
      <c r="G80" s="35" t="str">
        <f>VLOOKUP(G79,$R$14:$U$26,4,FALSE)</f>
        <v>우재남</v>
      </c>
      <c r="H80" s="36"/>
      <c r="I80" s="35" t="str">
        <f>VLOOKUP(I79,$R$14:$U$26,4,FALSE)</f>
        <v>우재남</v>
      </c>
      <c r="J80" s="35" t="str">
        <f>VLOOKUP(J79,$R$14:$U$26,4,FALSE)</f>
        <v>우재남</v>
      </c>
      <c r="K80" s="35" t="str">
        <f>VLOOKUP(K79,$R$14:$U$26,4,FALSE)</f>
        <v>우재남</v>
      </c>
      <c r="L80" s="55" t="str">
        <f>VLOOKUP(L79,$R$14:$U$26,4,FALSE)</f>
        <v>우재남</v>
      </c>
      <c r="M80" s="115"/>
      <c r="N80" s="116"/>
      <c r="O80" s="18"/>
      <c r="P80" s="18"/>
      <c r="Q80" s="4"/>
      <c r="T80" s="4"/>
      <c r="U80" s="4"/>
      <c r="V80" s="4"/>
    </row>
    <row r="81" spans="1:16" ht="15" customHeight="1">
      <c r="A81" s="119">
        <v>25</v>
      </c>
      <c r="B81" s="121">
        <v>44116</v>
      </c>
      <c r="C81" s="19" t="s">
        <v>8</v>
      </c>
      <c r="D81" s="46" t="s">
        <v>158</v>
      </c>
      <c r="E81" s="46" t="s">
        <v>158</v>
      </c>
      <c r="F81" s="46" t="s">
        <v>158</v>
      </c>
      <c r="G81" s="46" t="s">
        <v>158</v>
      </c>
      <c r="H81" s="46"/>
      <c r="I81" s="46" t="s">
        <v>158</v>
      </c>
      <c r="J81" s="46" t="s">
        <v>158</v>
      </c>
      <c r="K81" s="46" t="s">
        <v>158</v>
      </c>
      <c r="L81" s="46" t="s">
        <v>158</v>
      </c>
      <c r="M81" s="123">
        <v>8</v>
      </c>
      <c r="N81" s="127">
        <f>N105+M81</f>
        <v>261</v>
      </c>
      <c r="O81" s="18"/>
      <c r="P81" s="18"/>
    </row>
    <row r="82" spans="1:16" ht="15" customHeight="1">
      <c r="A82" s="120"/>
      <c r="B82" s="122"/>
      <c r="C82" s="19" t="s">
        <v>9</v>
      </c>
      <c r="D82" s="1" t="str">
        <f>VLOOKUP(D81,$R$14:$U$26,4,FALSE)</f>
        <v>이정구</v>
      </c>
      <c r="E82" s="1" t="str">
        <f>VLOOKUP(E81,$R$14:$U$26,4,FALSE)</f>
        <v>이정구</v>
      </c>
      <c r="F82" s="1" t="str">
        <f>VLOOKUP(F81,$R$14:$U$26,4,FALSE)</f>
        <v>이정구</v>
      </c>
      <c r="G82" s="1" t="str">
        <f>VLOOKUP(G81,$R$14:$U$26,4,FALSE)</f>
        <v>이정구</v>
      </c>
      <c r="H82" s="2"/>
      <c r="I82" s="1" t="str">
        <f>VLOOKUP(I81,$R$14:$U$26,4,FALSE)</f>
        <v>이정구</v>
      </c>
      <c r="J82" s="1" t="str">
        <f>VLOOKUP(J81,$R$14:$U$26,4,FALSE)</f>
        <v>이정구</v>
      </c>
      <c r="K82" s="1" t="str">
        <f>VLOOKUP(K81,$R$14:$U$26,4,FALSE)</f>
        <v>이정구</v>
      </c>
      <c r="L82" s="1" t="str">
        <f>VLOOKUP(L81,$R$14:$U$26,4,FALSE)</f>
        <v>이정구</v>
      </c>
      <c r="M82" s="123"/>
      <c r="N82" s="128"/>
      <c r="O82" s="18"/>
      <c r="P82" s="18"/>
    </row>
    <row r="83" spans="1:16" ht="15" customHeight="1">
      <c r="A83" s="119">
        <v>26</v>
      </c>
      <c r="B83" s="121">
        <v>44117</v>
      </c>
      <c r="C83" s="19" t="s">
        <v>8</v>
      </c>
      <c r="D83" s="46" t="s">
        <v>158</v>
      </c>
      <c r="E83" s="46" t="s">
        <v>158</v>
      </c>
      <c r="F83" s="46" t="s">
        <v>158</v>
      </c>
      <c r="G83" s="46" t="s">
        <v>158</v>
      </c>
      <c r="H83" s="46"/>
      <c r="I83" s="46" t="s">
        <v>158</v>
      </c>
      <c r="J83" s="46" t="s">
        <v>158</v>
      </c>
      <c r="K83" s="46" t="s">
        <v>158</v>
      </c>
      <c r="L83" s="46" t="s">
        <v>158</v>
      </c>
      <c r="M83" s="123">
        <v>8</v>
      </c>
      <c r="N83" s="127">
        <f>N81+M83</f>
        <v>269</v>
      </c>
      <c r="O83" s="18"/>
      <c r="P83" s="18"/>
    </row>
    <row r="84" spans="1:16" ht="15" customHeight="1">
      <c r="A84" s="120"/>
      <c r="B84" s="122"/>
      <c r="C84" s="19" t="s">
        <v>9</v>
      </c>
      <c r="D84" s="1" t="str">
        <f>VLOOKUP(D83,$R$14:$U$26,4,FALSE)</f>
        <v>이정구</v>
      </c>
      <c r="E84" s="1" t="str">
        <f>VLOOKUP(E83,$R$14:$U$26,4,FALSE)</f>
        <v>이정구</v>
      </c>
      <c r="F84" s="1" t="str">
        <f>VLOOKUP(F83,$R$14:$U$26,4,FALSE)</f>
        <v>이정구</v>
      </c>
      <c r="G84" s="1" t="str">
        <f>VLOOKUP(G83,$R$14:$U$26,4,FALSE)</f>
        <v>이정구</v>
      </c>
      <c r="H84" s="1"/>
      <c r="I84" s="1" t="str">
        <f>VLOOKUP(I83,$R$14:$U$26,4,FALSE)</f>
        <v>이정구</v>
      </c>
      <c r="J84" s="1" t="str">
        <f>VLOOKUP(J83,$R$14:$U$26,4,FALSE)</f>
        <v>이정구</v>
      </c>
      <c r="K84" s="1" t="str">
        <f>VLOOKUP(K83,$R$14:$U$26,4,FALSE)</f>
        <v>이정구</v>
      </c>
      <c r="L84" s="1" t="str">
        <f>VLOOKUP(L83,$R$14:$U$26,4,FALSE)</f>
        <v>이정구</v>
      </c>
      <c r="M84" s="123"/>
      <c r="N84" s="128"/>
      <c r="O84" s="18"/>
      <c r="P84" s="18"/>
    </row>
    <row r="85" spans="1:16" ht="15" customHeight="1">
      <c r="A85" s="119">
        <v>27</v>
      </c>
      <c r="B85" s="121">
        <v>44118</v>
      </c>
      <c r="C85" s="19" t="s">
        <v>8</v>
      </c>
      <c r="D85" s="46" t="s">
        <v>158</v>
      </c>
      <c r="E85" s="46" t="s">
        <v>158</v>
      </c>
      <c r="F85" s="46" t="s">
        <v>158</v>
      </c>
      <c r="G85" s="46" t="s">
        <v>158</v>
      </c>
      <c r="H85" s="46"/>
      <c r="I85" s="46" t="s">
        <v>158</v>
      </c>
      <c r="J85" s="46" t="s">
        <v>158</v>
      </c>
      <c r="K85" s="46" t="s">
        <v>158</v>
      </c>
      <c r="L85" s="46" t="s">
        <v>158</v>
      </c>
      <c r="M85" s="123">
        <v>8</v>
      </c>
      <c r="N85" s="124">
        <f>N83+M85</f>
        <v>277</v>
      </c>
      <c r="O85" s="18"/>
      <c r="P85" s="18"/>
    </row>
    <row r="86" spans="1:16" ht="15" customHeight="1">
      <c r="A86" s="120"/>
      <c r="B86" s="122"/>
      <c r="C86" s="19" t="s">
        <v>9</v>
      </c>
      <c r="D86" s="1" t="s">
        <v>154</v>
      </c>
      <c r="E86" s="1" t="s">
        <v>154</v>
      </c>
      <c r="F86" s="1" t="s">
        <v>154</v>
      </c>
      <c r="G86" s="1" t="s">
        <v>154</v>
      </c>
      <c r="H86" s="1"/>
      <c r="I86" s="1" t="s">
        <v>154</v>
      </c>
      <c r="J86" s="1" t="s">
        <v>154</v>
      </c>
      <c r="K86" s="1" t="s">
        <v>154</v>
      </c>
      <c r="L86" s="105" t="s">
        <v>154</v>
      </c>
      <c r="M86" s="123"/>
      <c r="N86" s="124"/>
      <c r="O86" s="18"/>
      <c r="P86" s="18"/>
    </row>
    <row r="87" spans="1:16" ht="15" customHeight="1">
      <c r="A87" s="119">
        <v>28</v>
      </c>
      <c r="B87" s="121">
        <v>44119</v>
      </c>
      <c r="C87" s="19" t="s">
        <v>8</v>
      </c>
      <c r="D87" s="46" t="s">
        <v>158</v>
      </c>
      <c r="E87" s="46" t="s">
        <v>158</v>
      </c>
      <c r="F87" s="46" t="s">
        <v>158</v>
      </c>
      <c r="G87" s="46" t="s">
        <v>158</v>
      </c>
      <c r="H87" s="46"/>
      <c r="I87" s="46" t="s">
        <v>158</v>
      </c>
      <c r="J87" s="46" t="s">
        <v>158</v>
      </c>
      <c r="K87" s="46" t="s">
        <v>158</v>
      </c>
      <c r="L87" s="46" t="s">
        <v>158</v>
      </c>
      <c r="M87" s="123">
        <v>8</v>
      </c>
      <c r="N87" s="124">
        <f>N85+M87</f>
        <v>285</v>
      </c>
      <c r="O87" s="18"/>
      <c r="P87" s="18"/>
    </row>
    <row r="88" spans="1:16" ht="15" customHeight="1">
      <c r="A88" s="120"/>
      <c r="B88" s="122"/>
      <c r="C88" s="19" t="s">
        <v>9</v>
      </c>
      <c r="D88" s="1" t="s">
        <v>154</v>
      </c>
      <c r="E88" s="1" t="s">
        <v>154</v>
      </c>
      <c r="F88" s="1" t="s">
        <v>154</v>
      </c>
      <c r="G88" s="1" t="s">
        <v>154</v>
      </c>
      <c r="H88" s="1"/>
      <c r="I88" s="1" t="s">
        <v>154</v>
      </c>
      <c r="J88" s="1" t="s">
        <v>154</v>
      </c>
      <c r="K88" s="1" t="s">
        <v>154</v>
      </c>
      <c r="L88" s="1" t="s">
        <v>154</v>
      </c>
      <c r="M88" s="123"/>
      <c r="N88" s="124"/>
      <c r="O88" s="18"/>
      <c r="P88" s="18"/>
    </row>
    <row r="89" spans="1:16" ht="15" customHeight="1">
      <c r="A89" s="119">
        <v>29</v>
      </c>
      <c r="B89" s="121">
        <v>44120</v>
      </c>
      <c r="C89" s="19" t="s">
        <v>8</v>
      </c>
      <c r="D89" s="46" t="s">
        <v>158</v>
      </c>
      <c r="E89" s="46" t="s">
        <v>158</v>
      </c>
      <c r="F89" s="46" t="s">
        <v>158</v>
      </c>
      <c r="G89" s="46" t="s">
        <v>158</v>
      </c>
      <c r="H89" s="46"/>
      <c r="I89" s="46" t="s">
        <v>158</v>
      </c>
      <c r="J89" s="46" t="s">
        <v>158</v>
      </c>
      <c r="K89" s="46" t="s">
        <v>158</v>
      </c>
      <c r="L89" s="52" t="s">
        <v>158</v>
      </c>
      <c r="M89" s="123">
        <v>8</v>
      </c>
      <c r="N89" s="124">
        <f>N87+M89</f>
        <v>293</v>
      </c>
      <c r="O89" s="18"/>
      <c r="P89" s="18"/>
    </row>
    <row r="90" spans="1:16" ht="15" customHeight="1">
      <c r="A90" s="120"/>
      <c r="B90" s="122"/>
      <c r="C90" s="19" t="s">
        <v>9</v>
      </c>
      <c r="D90" s="1" t="s">
        <v>154</v>
      </c>
      <c r="E90" s="1" t="s">
        <v>154</v>
      </c>
      <c r="F90" s="1" t="s">
        <v>154</v>
      </c>
      <c r="G90" s="1" t="s">
        <v>154</v>
      </c>
      <c r="H90" s="1"/>
      <c r="I90" s="1" t="s">
        <v>154</v>
      </c>
      <c r="J90" s="1" t="s">
        <v>154</v>
      </c>
      <c r="K90" s="1" t="s">
        <v>154</v>
      </c>
      <c r="L90" s="53" t="s">
        <v>154</v>
      </c>
      <c r="M90" s="123"/>
      <c r="N90" s="124"/>
      <c r="O90" s="106"/>
      <c r="P90" s="107"/>
    </row>
    <row r="91" spans="1:16" ht="15" customHeight="1">
      <c r="A91" s="111">
        <v>30</v>
      </c>
      <c r="B91" s="113">
        <v>44123</v>
      </c>
      <c r="C91" s="33" t="s">
        <v>8</v>
      </c>
      <c r="D91" s="34" t="s">
        <v>159</v>
      </c>
      <c r="E91" s="34" t="s">
        <v>159</v>
      </c>
      <c r="F91" s="34" t="s">
        <v>159</v>
      </c>
      <c r="G91" s="34" t="s">
        <v>159</v>
      </c>
      <c r="H91" s="34"/>
      <c r="I91" s="34" t="s">
        <v>15</v>
      </c>
      <c r="J91" s="34" t="s">
        <v>15</v>
      </c>
      <c r="K91" s="34" t="s">
        <v>15</v>
      </c>
      <c r="L91" s="34" t="s">
        <v>15</v>
      </c>
      <c r="M91" s="129">
        <v>8</v>
      </c>
      <c r="N91" s="116">
        <f>N79+M91</f>
        <v>190</v>
      </c>
      <c r="O91" s="18"/>
      <c r="P91" s="18"/>
    </row>
    <row r="92" spans="1:16" ht="15" customHeight="1">
      <c r="A92" s="112"/>
      <c r="B92" s="114"/>
      <c r="C92" s="33" t="s">
        <v>9</v>
      </c>
      <c r="D92" s="35" t="s">
        <v>156</v>
      </c>
      <c r="E92" s="35" t="s">
        <v>156</v>
      </c>
      <c r="F92" s="35" t="s">
        <v>156</v>
      </c>
      <c r="G92" s="35" t="s">
        <v>156</v>
      </c>
      <c r="H92" s="36"/>
      <c r="I92" s="35" t="s">
        <v>156</v>
      </c>
      <c r="J92" s="35" t="s">
        <v>156</v>
      </c>
      <c r="K92" s="35" t="s">
        <v>156</v>
      </c>
      <c r="L92" s="35" t="s">
        <v>156</v>
      </c>
      <c r="M92" s="115"/>
      <c r="N92" s="116"/>
      <c r="O92" s="18"/>
      <c r="P92" s="18"/>
    </row>
    <row r="93" spans="1:16" ht="15" customHeight="1">
      <c r="A93" s="111">
        <v>31</v>
      </c>
      <c r="B93" s="113">
        <v>44124</v>
      </c>
      <c r="C93" s="33" t="s">
        <v>8</v>
      </c>
      <c r="D93" s="34" t="s">
        <v>15</v>
      </c>
      <c r="E93" s="34" t="s">
        <v>15</v>
      </c>
      <c r="F93" s="34" t="s">
        <v>15</v>
      </c>
      <c r="G93" s="34" t="s">
        <v>15</v>
      </c>
      <c r="H93" s="34"/>
      <c r="I93" s="34" t="s">
        <v>15</v>
      </c>
      <c r="J93" s="34" t="s">
        <v>15</v>
      </c>
      <c r="K93" s="34" t="s">
        <v>15</v>
      </c>
      <c r="L93" s="34" t="s">
        <v>15</v>
      </c>
      <c r="M93" s="115">
        <v>8</v>
      </c>
      <c r="N93" s="116">
        <f>N71+M93</f>
        <v>205</v>
      </c>
      <c r="O93" s="18"/>
      <c r="P93" s="18"/>
    </row>
    <row r="94" spans="1:16" ht="15" customHeight="1">
      <c r="A94" s="112"/>
      <c r="B94" s="114"/>
      <c r="C94" s="33" t="s">
        <v>9</v>
      </c>
      <c r="D94" s="35" t="str">
        <f>VLOOKUP(D93,$R$14:$U$26,4,FALSE)</f>
        <v>우재남</v>
      </c>
      <c r="E94" s="35" t="str">
        <f>VLOOKUP(E93,$R$14:$U$26,4,FALSE)</f>
        <v>우재남</v>
      </c>
      <c r="F94" s="35" t="str">
        <f>VLOOKUP(F93,$R$14:$U$26,4,FALSE)</f>
        <v>우재남</v>
      </c>
      <c r="G94" s="35" t="str">
        <f>VLOOKUP(G93,$R$14:$U$26,4,FALSE)</f>
        <v>우재남</v>
      </c>
      <c r="H94" s="36"/>
      <c r="I94" s="35" t="str">
        <f>VLOOKUP(I93,$R$14:$U$26,4,FALSE)</f>
        <v>우재남</v>
      </c>
      <c r="J94" s="35" t="str">
        <f>VLOOKUP(J93,$R$14:$U$26,4,FALSE)</f>
        <v>우재남</v>
      </c>
      <c r="K94" s="35" t="str">
        <f>VLOOKUP(K93,$R$14:$U$26,4,FALSE)</f>
        <v>우재남</v>
      </c>
      <c r="L94" s="35" t="str">
        <f>VLOOKUP(L93,$R$14:$U$26,4,FALSE)</f>
        <v>우재남</v>
      </c>
      <c r="M94" s="115"/>
      <c r="N94" s="116"/>
      <c r="O94" s="18"/>
      <c r="P94" s="18"/>
    </row>
    <row r="95" spans="1:16" ht="15" customHeight="1">
      <c r="A95" s="111">
        <v>32</v>
      </c>
      <c r="B95" s="113">
        <v>44125</v>
      </c>
      <c r="C95" s="33" t="s">
        <v>8</v>
      </c>
      <c r="D95" s="34" t="s">
        <v>15</v>
      </c>
      <c r="E95" s="34" t="s">
        <v>15</v>
      </c>
      <c r="F95" s="34" t="s">
        <v>15</v>
      </c>
      <c r="G95" s="34" t="s">
        <v>15</v>
      </c>
      <c r="H95" s="34"/>
      <c r="I95" s="34" t="s">
        <v>15</v>
      </c>
      <c r="J95" s="34" t="s">
        <v>15</v>
      </c>
      <c r="K95" s="34" t="s">
        <v>15</v>
      </c>
      <c r="L95" s="108" t="s">
        <v>15</v>
      </c>
      <c r="M95" s="115">
        <v>8</v>
      </c>
      <c r="N95" s="116">
        <f t="shared" si="1"/>
        <v>213</v>
      </c>
      <c r="O95" s="18"/>
      <c r="P95" s="18"/>
    </row>
    <row r="96" spans="1:16" ht="15" customHeight="1">
      <c r="A96" s="112"/>
      <c r="B96" s="114"/>
      <c r="C96" s="33" t="s">
        <v>9</v>
      </c>
      <c r="D96" s="35" t="str">
        <f>VLOOKUP(D95,$R$14:$U$26,4,FALSE)</f>
        <v>우재남</v>
      </c>
      <c r="E96" s="35" t="str">
        <f>VLOOKUP(E95,$R$14:$U$26,4,FALSE)</f>
        <v>우재남</v>
      </c>
      <c r="F96" s="35" t="str">
        <f>VLOOKUP(F95,$R$14:$U$26,4,FALSE)</f>
        <v>우재남</v>
      </c>
      <c r="G96" s="35" t="str">
        <f>VLOOKUP(G95,$R$14:$U$26,4,FALSE)</f>
        <v>우재남</v>
      </c>
      <c r="H96" s="35"/>
      <c r="I96" s="35" t="str">
        <f>VLOOKUP(I95,$R$14:$U$26,4,FALSE)</f>
        <v>우재남</v>
      </c>
      <c r="J96" s="35" t="str">
        <f>VLOOKUP(J95,$R$14:$U$26,4,FALSE)</f>
        <v>우재남</v>
      </c>
      <c r="K96" s="35" t="str">
        <f>VLOOKUP(K95,$R$14:$U$26,4,FALSE)</f>
        <v>우재남</v>
      </c>
      <c r="L96" s="41" t="str">
        <f>VLOOKUP(L95,$R$14:$U$26,4,FALSE)</f>
        <v>우재남</v>
      </c>
      <c r="M96" s="115"/>
      <c r="N96" s="116"/>
      <c r="O96" s="18"/>
      <c r="P96" s="18"/>
    </row>
    <row r="97" spans="1:16" ht="15" customHeight="1">
      <c r="A97" s="111">
        <v>33</v>
      </c>
      <c r="B97" s="113">
        <v>44126</v>
      </c>
      <c r="C97" s="33" t="s">
        <v>8</v>
      </c>
      <c r="D97" s="34" t="s">
        <v>15</v>
      </c>
      <c r="E97" s="34" t="s">
        <v>15</v>
      </c>
      <c r="F97" s="34" t="s">
        <v>15</v>
      </c>
      <c r="G97" s="34" t="s">
        <v>15</v>
      </c>
      <c r="H97" s="34"/>
      <c r="I97" s="34" t="s">
        <v>15</v>
      </c>
      <c r="J97" s="34" t="s">
        <v>15</v>
      </c>
      <c r="K97" s="34" t="s">
        <v>15</v>
      </c>
      <c r="L97" s="34" t="s">
        <v>15</v>
      </c>
      <c r="M97" s="115">
        <v>8</v>
      </c>
      <c r="N97" s="116">
        <f t="shared" si="1"/>
        <v>221</v>
      </c>
      <c r="O97" s="18"/>
      <c r="P97" s="18"/>
    </row>
    <row r="98" spans="1:16" ht="15" customHeight="1">
      <c r="A98" s="112"/>
      <c r="B98" s="114"/>
      <c r="C98" s="33" t="s">
        <v>9</v>
      </c>
      <c r="D98" s="35" t="str">
        <f>VLOOKUP(D97,$R$14:$U$26,4,FALSE)</f>
        <v>우재남</v>
      </c>
      <c r="E98" s="35" t="str">
        <f>VLOOKUP(E97,$R$14:$U$26,4,FALSE)</f>
        <v>우재남</v>
      </c>
      <c r="F98" s="35" t="str">
        <f>VLOOKUP(F97,$R$14:$U$26,4,FALSE)</f>
        <v>우재남</v>
      </c>
      <c r="G98" s="35" t="str">
        <f>VLOOKUP(G97,$R$14:$U$26,4,FALSE)</f>
        <v>우재남</v>
      </c>
      <c r="H98" s="35"/>
      <c r="I98" s="35" t="str">
        <f>VLOOKUP(I97,$R$14:$U$26,4,FALSE)</f>
        <v>우재남</v>
      </c>
      <c r="J98" s="35" t="str">
        <f>VLOOKUP(J97,$R$14:$U$26,4,FALSE)</f>
        <v>우재남</v>
      </c>
      <c r="K98" s="35" t="str">
        <f>VLOOKUP(K97,$R$14:$U$26,4,FALSE)</f>
        <v>우재남</v>
      </c>
      <c r="L98" s="35" t="str">
        <f>VLOOKUP(L97,$R$14:$U$26,4,FALSE)</f>
        <v>우재남</v>
      </c>
      <c r="M98" s="115"/>
      <c r="N98" s="116"/>
      <c r="O98" s="18"/>
      <c r="P98" s="18"/>
    </row>
    <row r="99" spans="1:16" ht="15" customHeight="1">
      <c r="A99" s="111">
        <v>34</v>
      </c>
      <c r="B99" s="113">
        <v>44127</v>
      </c>
      <c r="C99" s="33" t="s">
        <v>8</v>
      </c>
      <c r="D99" s="34" t="s">
        <v>15</v>
      </c>
      <c r="E99" s="34" t="s">
        <v>15</v>
      </c>
      <c r="F99" s="34" t="s">
        <v>15</v>
      </c>
      <c r="G99" s="34" t="s">
        <v>15</v>
      </c>
      <c r="H99" s="34"/>
      <c r="I99" s="34" t="s">
        <v>15</v>
      </c>
      <c r="J99" s="34" t="s">
        <v>15</v>
      </c>
      <c r="K99" s="34" t="s">
        <v>15</v>
      </c>
      <c r="L99" s="34" t="s">
        <v>15</v>
      </c>
      <c r="M99" s="115">
        <v>8</v>
      </c>
      <c r="N99" s="116">
        <f>N97+M99</f>
        <v>229</v>
      </c>
      <c r="O99" s="18"/>
      <c r="P99" s="18"/>
    </row>
    <row r="100" spans="1:16" ht="15" customHeight="1">
      <c r="A100" s="112"/>
      <c r="B100" s="114"/>
      <c r="C100" s="33" t="s">
        <v>9</v>
      </c>
      <c r="D100" s="35" t="str">
        <f>VLOOKUP(D99,$R$14:$U$26,4,FALSE)</f>
        <v>우재남</v>
      </c>
      <c r="E100" s="35" t="str">
        <f>VLOOKUP(E99,$R$14:$U$26,4,FALSE)</f>
        <v>우재남</v>
      </c>
      <c r="F100" s="35" t="str">
        <f>VLOOKUP(F99,$R$14:$U$26,4,FALSE)</f>
        <v>우재남</v>
      </c>
      <c r="G100" s="35" t="str">
        <f>VLOOKUP(G99,$R$14:$U$26,4,FALSE)</f>
        <v>우재남</v>
      </c>
      <c r="H100" s="35"/>
      <c r="I100" s="35" t="str">
        <f>VLOOKUP(I99,$R$14:$U$26,4,FALSE)</f>
        <v>우재남</v>
      </c>
      <c r="J100" s="35" t="str">
        <f>VLOOKUP(J99,$R$14:$U$26,4,FALSE)</f>
        <v>우재남</v>
      </c>
      <c r="K100" s="35" t="str">
        <f>VLOOKUP(K99,$R$14:$U$26,4,FALSE)</f>
        <v>우재남</v>
      </c>
      <c r="L100" s="35" t="str">
        <f>VLOOKUP(L99,$R$14:$U$26,4,FALSE)</f>
        <v>우재남</v>
      </c>
      <c r="M100" s="115"/>
      <c r="N100" s="116"/>
      <c r="O100" s="18"/>
      <c r="P100" s="18"/>
    </row>
    <row r="101" spans="1:16" ht="15" customHeight="1">
      <c r="A101" s="119">
        <v>35</v>
      </c>
      <c r="B101" s="121">
        <v>44130</v>
      </c>
      <c r="C101" s="19" t="s">
        <v>8</v>
      </c>
      <c r="D101" s="46" t="s">
        <v>159</v>
      </c>
      <c r="E101" s="46" t="s">
        <v>159</v>
      </c>
      <c r="F101" s="46" t="s">
        <v>159</v>
      </c>
      <c r="G101" s="46" t="s">
        <v>159</v>
      </c>
      <c r="H101" s="46"/>
      <c r="I101" s="46" t="s">
        <v>15</v>
      </c>
      <c r="J101" s="46" t="s">
        <v>15</v>
      </c>
      <c r="K101" s="46" t="s">
        <v>15</v>
      </c>
      <c r="L101" s="46" t="s">
        <v>15</v>
      </c>
      <c r="M101" s="125">
        <v>8</v>
      </c>
      <c r="N101" s="124">
        <f>N99+M101</f>
        <v>237</v>
      </c>
      <c r="O101" s="18"/>
      <c r="P101" s="18"/>
    </row>
    <row r="102" spans="1:16" ht="15" customHeight="1">
      <c r="A102" s="120"/>
      <c r="B102" s="122"/>
      <c r="C102" s="19" t="s">
        <v>9</v>
      </c>
      <c r="D102" s="1" t="s">
        <v>156</v>
      </c>
      <c r="E102" s="1" t="s">
        <v>156</v>
      </c>
      <c r="F102" s="1" t="s">
        <v>156</v>
      </c>
      <c r="G102" s="1" t="s">
        <v>156</v>
      </c>
      <c r="H102" s="2"/>
      <c r="I102" s="1" t="s">
        <v>156</v>
      </c>
      <c r="J102" s="1" t="s">
        <v>156</v>
      </c>
      <c r="K102" s="1" t="s">
        <v>156</v>
      </c>
      <c r="L102" s="1" t="s">
        <v>156</v>
      </c>
      <c r="M102" s="126"/>
      <c r="N102" s="124"/>
      <c r="O102" s="18"/>
      <c r="P102" s="18"/>
    </row>
    <row r="103" spans="1:16" ht="15" customHeight="1">
      <c r="A103" s="119">
        <v>36</v>
      </c>
      <c r="B103" s="121">
        <v>44131</v>
      </c>
      <c r="C103" s="19" t="s">
        <v>8</v>
      </c>
      <c r="D103" s="46" t="s">
        <v>159</v>
      </c>
      <c r="E103" s="46" t="s">
        <v>159</v>
      </c>
      <c r="F103" s="46" t="s">
        <v>159</v>
      </c>
      <c r="G103" s="46" t="s">
        <v>159</v>
      </c>
      <c r="H103" s="46"/>
      <c r="I103" s="46" t="s">
        <v>15</v>
      </c>
      <c r="J103" s="46" t="s">
        <v>15</v>
      </c>
      <c r="K103" s="46" t="s">
        <v>15</v>
      </c>
      <c r="L103" s="46" t="s">
        <v>15</v>
      </c>
      <c r="M103" s="125">
        <v>8</v>
      </c>
      <c r="N103" s="127">
        <f>N101+M103</f>
        <v>245</v>
      </c>
      <c r="O103" s="18"/>
      <c r="P103" s="18"/>
    </row>
    <row r="104" spans="1:16" ht="15" customHeight="1">
      <c r="A104" s="120"/>
      <c r="B104" s="122"/>
      <c r="C104" s="19" t="s">
        <v>9</v>
      </c>
      <c r="D104" s="1" t="s">
        <v>156</v>
      </c>
      <c r="E104" s="1" t="s">
        <v>156</v>
      </c>
      <c r="F104" s="1" t="s">
        <v>156</v>
      </c>
      <c r="G104" s="1" t="s">
        <v>156</v>
      </c>
      <c r="H104" s="2"/>
      <c r="I104" s="1" t="s">
        <v>156</v>
      </c>
      <c r="J104" s="1" t="s">
        <v>156</v>
      </c>
      <c r="K104" s="1" t="s">
        <v>156</v>
      </c>
      <c r="L104" s="1" t="s">
        <v>156</v>
      </c>
      <c r="M104" s="126"/>
      <c r="N104" s="128"/>
      <c r="O104" s="18"/>
      <c r="P104" s="18"/>
    </row>
    <row r="105" spans="1:16" ht="15" customHeight="1">
      <c r="A105" s="119">
        <v>37</v>
      </c>
      <c r="B105" s="121">
        <v>44132</v>
      </c>
      <c r="C105" s="19" t="s">
        <v>8</v>
      </c>
      <c r="D105" s="46" t="s">
        <v>159</v>
      </c>
      <c r="E105" s="46" t="s">
        <v>159</v>
      </c>
      <c r="F105" s="46" t="s">
        <v>159</v>
      </c>
      <c r="G105" s="46" t="s">
        <v>159</v>
      </c>
      <c r="H105" s="46"/>
      <c r="I105" s="46" t="s">
        <v>15</v>
      </c>
      <c r="J105" s="46" t="s">
        <v>15</v>
      </c>
      <c r="K105" s="46" t="s">
        <v>15</v>
      </c>
      <c r="L105" s="52" t="s">
        <v>15</v>
      </c>
      <c r="M105" s="125">
        <v>8</v>
      </c>
      <c r="N105" s="127">
        <f>N103+M105</f>
        <v>253</v>
      </c>
      <c r="O105" s="18"/>
      <c r="P105" s="18"/>
    </row>
    <row r="106" spans="1:16" ht="15" customHeight="1">
      <c r="A106" s="120"/>
      <c r="B106" s="122"/>
      <c r="C106" s="19" t="s">
        <v>9</v>
      </c>
      <c r="D106" s="1" t="s">
        <v>156</v>
      </c>
      <c r="E106" s="1" t="s">
        <v>156</v>
      </c>
      <c r="F106" s="1" t="s">
        <v>156</v>
      </c>
      <c r="G106" s="1" t="s">
        <v>156</v>
      </c>
      <c r="H106" s="2"/>
      <c r="I106" s="1" t="s">
        <v>156</v>
      </c>
      <c r="J106" s="1" t="s">
        <v>156</v>
      </c>
      <c r="K106" s="1" t="s">
        <v>156</v>
      </c>
      <c r="L106" s="53" t="s">
        <v>156</v>
      </c>
      <c r="M106" s="126"/>
      <c r="N106" s="128"/>
      <c r="O106" s="18"/>
      <c r="P106" s="18"/>
    </row>
    <row r="107" spans="1:16" ht="15" customHeight="1">
      <c r="A107" s="111">
        <v>38</v>
      </c>
      <c r="B107" s="113">
        <v>44137</v>
      </c>
      <c r="C107" s="33" t="s">
        <v>8</v>
      </c>
      <c r="D107" s="34" t="s">
        <v>160</v>
      </c>
      <c r="E107" s="34" t="s">
        <v>160</v>
      </c>
      <c r="F107" s="34" t="s">
        <v>160</v>
      </c>
      <c r="G107" s="34" t="s">
        <v>160</v>
      </c>
      <c r="H107" s="34"/>
      <c r="I107" s="34" t="s">
        <v>160</v>
      </c>
      <c r="J107" s="34" t="s">
        <v>160</v>
      </c>
      <c r="K107" s="34" t="s">
        <v>160</v>
      </c>
      <c r="L107" s="34" t="s">
        <v>160</v>
      </c>
      <c r="M107" s="115">
        <v>8</v>
      </c>
      <c r="N107" s="116">
        <f>N89+M107</f>
        <v>301</v>
      </c>
      <c r="O107" s="18"/>
      <c r="P107" s="18"/>
    </row>
    <row r="108" spans="1:16" ht="15" customHeight="1">
      <c r="A108" s="112"/>
      <c r="B108" s="114"/>
      <c r="C108" s="33" t="s">
        <v>9</v>
      </c>
      <c r="D108" s="35" t="str">
        <f>VLOOKUP(D107,$R$14:$U$26,4,FALSE)</f>
        <v>이정구</v>
      </c>
      <c r="E108" s="35" t="str">
        <f>VLOOKUP(E107,$R$14:$U$26,4,FALSE)</f>
        <v>이정구</v>
      </c>
      <c r="F108" s="35" t="str">
        <f>VLOOKUP(F107,$R$14:$U$26,4,FALSE)</f>
        <v>이정구</v>
      </c>
      <c r="G108" s="35" t="str">
        <f>VLOOKUP(G107,$R$14:$U$26,4,FALSE)</f>
        <v>이정구</v>
      </c>
      <c r="H108" s="35"/>
      <c r="I108" s="35" t="str">
        <f>VLOOKUP(I107,$R$14:$U$26,4,FALSE)</f>
        <v>이정구</v>
      </c>
      <c r="J108" s="35" t="str">
        <f>VLOOKUP(J107,$R$14:$U$26,4,FALSE)</f>
        <v>이정구</v>
      </c>
      <c r="K108" s="35" t="str">
        <f>VLOOKUP(K107,$R$14:$U$26,4,FALSE)</f>
        <v>이정구</v>
      </c>
      <c r="L108" s="35" t="str">
        <f>VLOOKUP(L107,$R$14:$U$26,4,FALSE)</f>
        <v>이정구</v>
      </c>
      <c r="M108" s="115"/>
      <c r="N108" s="116"/>
      <c r="O108" s="18"/>
      <c r="P108" s="18"/>
    </row>
    <row r="109" spans="1:16" ht="15" customHeight="1">
      <c r="A109" s="111">
        <v>39</v>
      </c>
      <c r="B109" s="113">
        <v>44138</v>
      </c>
      <c r="C109" s="72" t="s">
        <v>8</v>
      </c>
      <c r="D109" s="34" t="s">
        <v>160</v>
      </c>
      <c r="E109" s="34" t="s">
        <v>160</v>
      </c>
      <c r="F109" s="34" t="s">
        <v>160</v>
      </c>
      <c r="G109" s="34" t="s">
        <v>160</v>
      </c>
      <c r="H109" s="34"/>
      <c r="I109" s="34" t="s">
        <v>160</v>
      </c>
      <c r="J109" s="34" t="s">
        <v>160</v>
      </c>
      <c r="K109" s="34" t="s">
        <v>160</v>
      </c>
      <c r="L109" s="34" t="s">
        <v>160</v>
      </c>
      <c r="M109" s="115">
        <v>8</v>
      </c>
      <c r="N109" s="116">
        <f>N107+M109</f>
        <v>309</v>
      </c>
      <c r="O109" s="18"/>
      <c r="P109" s="18"/>
    </row>
    <row r="110" spans="1:16" ht="15" customHeight="1">
      <c r="A110" s="112"/>
      <c r="B110" s="114"/>
      <c r="C110" s="72" t="s">
        <v>9</v>
      </c>
      <c r="D110" s="35" t="str">
        <f>VLOOKUP(D109,$R$14:$U$26,4,FALSE)</f>
        <v>이정구</v>
      </c>
      <c r="E110" s="35" t="str">
        <f>VLOOKUP(E109,$R$14:$U$26,4,FALSE)</f>
        <v>이정구</v>
      </c>
      <c r="F110" s="35" t="str">
        <f>VLOOKUP(F109,$R$14:$U$26,4,FALSE)</f>
        <v>이정구</v>
      </c>
      <c r="G110" s="35" t="str">
        <f>VLOOKUP(G109,$R$14:$U$26,4,FALSE)</f>
        <v>이정구</v>
      </c>
      <c r="H110" s="81"/>
      <c r="I110" s="35" t="str">
        <f>VLOOKUP(I109,$R$14:$U$26,4,FALSE)</f>
        <v>이정구</v>
      </c>
      <c r="J110" s="35" t="str">
        <f>VLOOKUP(J109,$R$14:$U$26,4,FALSE)</f>
        <v>이정구</v>
      </c>
      <c r="K110" s="35" t="str">
        <f>VLOOKUP(K109,$R$14:$U$26,4,FALSE)</f>
        <v>이정구</v>
      </c>
      <c r="L110" s="35" t="str">
        <f>VLOOKUP(L109,$R$14:$U$26,4,FALSE)</f>
        <v>이정구</v>
      </c>
      <c r="M110" s="115"/>
      <c r="N110" s="116"/>
      <c r="O110" s="18"/>
      <c r="P110" s="18"/>
    </row>
    <row r="111" spans="1:16" ht="15" customHeight="1">
      <c r="A111" s="111">
        <v>40</v>
      </c>
      <c r="B111" s="113">
        <v>44139</v>
      </c>
      <c r="C111" s="33" t="s">
        <v>8</v>
      </c>
      <c r="D111" s="34" t="s">
        <v>160</v>
      </c>
      <c r="E111" s="34" t="s">
        <v>160</v>
      </c>
      <c r="F111" s="34" t="s">
        <v>160</v>
      </c>
      <c r="G111" s="34" t="s">
        <v>160</v>
      </c>
      <c r="H111" s="34"/>
      <c r="I111" s="34" t="s">
        <v>160</v>
      </c>
      <c r="J111" s="34" t="s">
        <v>160</v>
      </c>
      <c r="K111" s="34" t="s">
        <v>160</v>
      </c>
      <c r="L111" s="108" t="s">
        <v>160</v>
      </c>
      <c r="M111" s="115">
        <v>8</v>
      </c>
      <c r="N111" s="116">
        <f>N109+M111</f>
        <v>317</v>
      </c>
      <c r="O111" s="18"/>
      <c r="P111" s="18"/>
    </row>
    <row r="112" spans="1:16" ht="15" customHeight="1">
      <c r="A112" s="112"/>
      <c r="B112" s="114"/>
      <c r="C112" s="33" t="s">
        <v>9</v>
      </c>
      <c r="D112" s="35" t="str">
        <f>VLOOKUP(D111,$R$14:$U$26,4,FALSE)</f>
        <v>이정구</v>
      </c>
      <c r="E112" s="35" t="str">
        <f>VLOOKUP(E111,$R$14:$U$26,4,FALSE)</f>
        <v>이정구</v>
      </c>
      <c r="F112" s="35" t="str">
        <f>VLOOKUP(F111,$R$14:$U$26,4,FALSE)</f>
        <v>이정구</v>
      </c>
      <c r="G112" s="35" t="str">
        <f>VLOOKUP(G111,$R$14:$U$26,4,FALSE)</f>
        <v>이정구</v>
      </c>
      <c r="H112" s="35"/>
      <c r="I112" s="35" t="str">
        <f>VLOOKUP(I111,$R$14:$U$26,4,FALSE)</f>
        <v>이정구</v>
      </c>
      <c r="J112" s="35" t="str">
        <f>VLOOKUP(J111,$R$14:$U$26,4,FALSE)</f>
        <v>이정구</v>
      </c>
      <c r="K112" s="35" t="str">
        <f>VLOOKUP(K111,$R$14:$U$26,4,FALSE)</f>
        <v>이정구</v>
      </c>
      <c r="L112" s="41" t="str">
        <f>VLOOKUP(L111,$R$14:$U$26,4,FALSE)</f>
        <v>이정구</v>
      </c>
      <c r="M112" s="115"/>
      <c r="N112" s="116"/>
      <c r="O112" s="18"/>
      <c r="P112" s="18"/>
    </row>
    <row r="113" spans="1:16" ht="15" customHeight="1">
      <c r="A113" s="111">
        <v>41</v>
      </c>
      <c r="B113" s="113">
        <v>44140</v>
      </c>
      <c r="C113" s="33" t="s">
        <v>8</v>
      </c>
      <c r="D113" s="34" t="s">
        <v>160</v>
      </c>
      <c r="E113" s="34" t="s">
        <v>160</v>
      </c>
      <c r="F113" s="34" t="s">
        <v>160</v>
      </c>
      <c r="G113" s="34" t="s">
        <v>160</v>
      </c>
      <c r="H113" s="34"/>
      <c r="I113" s="34" t="s">
        <v>160</v>
      </c>
      <c r="J113" s="34" t="s">
        <v>160</v>
      </c>
      <c r="K113" s="34" t="s">
        <v>160</v>
      </c>
      <c r="L113" s="34" t="s">
        <v>160</v>
      </c>
      <c r="M113" s="115">
        <v>8</v>
      </c>
      <c r="N113" s="116">
        <f>N111+M113</f>
        <v>325</v>
      </c>
      <c r="O113" s="18"/>
      <c r="P113" s="18"/>
    </row>
    <row r="114" spans="1:16" ht="15" customHeight="1">
      <c r="A114" s="112"/>
      <c r="B114" s="114"/>
      <c r="C114" s="33" t="s">
        <v>9</v>
      </c>
      <c r="D114" s="35" t="str">
        <f>VLOOKUP(D113,$R$14:$U$26,4,FALSE)</f>
        <v>이정구</v>
      </c>
      <c r="E114" s="35" t="str">
        <f>VLOOKUP(E113,$R$14:$U$26,4,FALSE)</f>
        <v>이정구</v>
      </c>
      <c r="F114" s="35" t="str">
        <f>VLOOKUP(F113,$R$14:$U$26,4,FALSE)</f>
        <v>이정구</v>
      </c>
      <c r="G114" s="35" t="str">
        <f>VLOOKUP(G113,$R$14:$U$26,4,FALSE)</f>
        <v>이정구</v>
      </c>
      <c r="H114" s="35"/>
      <c r="I114" s="35" t="str">
        <f>VLOOKUP(I113,$R$14:$U$26,4,FALSE)</f>
        <v>이정구</v>
      </c>
      <c r="J114" s="35" t="str">
        <f>VLOOKUP(J113,$R$14:$U$26,4,FALSE)</f>
        <v>이정구</v>
      </c>
      <c r="K114" s="35" t="str">
        <f>VLOOKUP(K113,$R$14:$U$26,4,FALSE)</f>
        <v>이정구</v>
      </c>
      <c r="L114" s="35" t="str">
        <f>VLOOKUP(L113,$R$14:$U$26,4,FALSE)</f>
        <v>이정구</v>
      </c>
      <c r="M114" s="115"/>
      <c r="N114" s="116"/>
      <c r="O114" s="18"/>
      <c r="P114" s="18"/>
    </row>
    <row r="115" spans="1:16" ht="15" customHeight="1">
      <c r="A115" s="111">
        <v>42</v>
      </c>
      <c r="B115" s="113">
        <v>44141</v>
      </c>
      <c r="C115" s="33" t="s">
        <v>8</v>
      </c>
      <c r="D115" s="34" t="s">
        <v>160</v>
      </c>
      <c r="E115" s="34" t="s">
        <v>160</v>
      </c>
      <c r="F115" s="34" t="s">
        <v>160</v>
      </c>
      <c r="G115" s="34" t="s">
        <v>160</v>
      </c>
      <c r="H115" s="34"/>
      <c r="I115" s="34" t="s">
        <v>160</v>
      </c>
      <c r="J115" s="34" t="s">
        <v>164</v>
      </c>
      <c r="K115" s="34" t="s">
        <v>160</v>
      </c>
      <c r="L115" s="34" t="s">
        <v>164</v>
      </c>
      <c r="M115" s="115">
        <v>8</v>
      </c>
      <c r="N115" s="116">
        <f>N113+M115</f>
        <v>333</v>
      </c>
      <c r="O115" s="18"/>
      <c r="P115" s="18"/>
    </row>
    <row r="116" spans="1:16" ht="15" customHeight="1">
      <c r="A116" s="112"/>
      <c r="B116" s="114"/>
      <c r="C116" s="33" t="s">
        <v>9</v>
      </c>
      <c r="D116" s="35" t="str">
        <f>VLOOKUP(D115,$R$14:$U$26,4,FALSE)</f>
        <v>이정구</v>
      </c>
      <c r="E116" s="35" t="str">
        <f>VLOOKUP(E115,$R$14:$U$26,4,FALSE)</f>
        <v>이정구</v>
      </c>
      <c r="F116" s="35" t="str">
        <f>VLOOKUP(F115,$R$14:$U$26,4,FALSE)</f>
        <v>이정구</v>
      </c>
      <c r="G116" s="35" t="str">
        <f>VLOOKUP(G115,$R$14:$U$26,4,FALSE)</f>
        <v>이정구</v>
      </c>
      <c r="H116" s="35"/>
      <c r="I116" s="35" t="str">
        <f>VLOOKUP(I115,$R$14:$U$26,4,FALSE)</f>
        <v>이정구</v>
      </c>
      <c r="J116" s="35" t="str">
        <f>VLOOKUP(J115,$R$14:$U$26,4,FALSE)</f>
        <v>이정구</v>
      </c>
      <c r="K116" s="35" t="str">
        <f>VLOOKUP(K115,$R$14:$U$26,4,FALSE)</f>
        <v>이정구</v>
      </c>
      <c r="L116" s="35" t="str">
        <f>VLOOKUP(L115,$R$14:$U$26,4,FALSE)</f>
        <v>이정구</v>
      </c>
      <c r="M116" s="115"/>
      <c r="N116" s="116"/>
      <c r="O116" s="18"/>
      <c r="P116" s="18"/>
    </row>
    <row r="117" spans="1:16" ht="15" customHeight="1">
      <c r="A117" s="119">
        <v>43</v>
      </c>
      <c r="B117" s="121">
        <v>44144</v>
      </c>
      <c r="C117" s="19" t="s">
        <v>8</v>
      </c>
      <c r="D117" s="46" t="s">
        <v>160</v>
      </c>
      <c r="E117" s="46" t="s">
        <v>160</v>
      </c>
      <c r="F117" s="46" t="s">
        <v>160</v>
      </c>
      <c r="G117" s="46" t="s">
        <v>160</v>
      </c>
      <c r="H117" s="46"/>
      <c r="I117" s="46" t="s">
        <v>16</v>
      </c>
      <c r="J117" s="46" t="s">
        <v>16</v>
      </c>
      <c r="K117" s="46" t="s">
        <v>16</v>
      </c>
      <c r="L117" s="46" t="s">
        <v>160</v>
      </c>
      <c r="M117" s="123">
        <v>8</v>
      </c>
      <c r="N117" s="124">
        <f>N115+M117</f>
        <v>341</v>
      </c>
      <c r="O117" s="18"/>
      <c r="P117" s="18"/>
    </row>
    <row r="118" spans="1:16" ht="15" customHeight="1">
      <c r="A118" s="120"/>
      <c r="B118" s="122"/>
      <c r="C118" s="19" t="s">
        <v>9</v>
      </c>
      <c r="D118" s="1" t="str">
        <f>VLOOKUP(D117,$R$14:$U$26,4,FALSE)</f>
        <v>이정구</v>
      </c>
      <c r="E118" s="1" t="str">
        <f>VLOOKUP(E117,$R$14:$U$26,4,FALSE)</f>
        <v>이정구</v>
      </c>
      <c r="F118" s="1" t="str">
        <f>VLOOKUP(F117,$R$14:$U$26,4,FALSE)</f>
        <v>이정구</v>
      </c>
      <c r="G118" s="1" t="str">
        <f>VLOOKUP(G117,$R$14:$U$26,4,FALSE)</f>
        <v>이정구</v>
      </c>
      <c r="H118" s="1"/>
      <c r="I118" s="1" t="str">
        <f>VLOOKUP(I117,$R$14:$U$26,4,FALSE)</f>
        <v>이정구</v>
      </c>
      <c r="J118" s="1" t="str">
        <f>VLOOKUP(J117,$R$14:$U$26,4,FALSE)</f>
        <v>이정구</v>
      </c>
      <c r="K118" s="1" t="str">
        <f>VLOOKUP(K117,$R$14:$U$26,4,FALSE)</f>
        <v>이정구</v>
      </c>
      <c r="L118" s="1" t="str">
        <f>VLOOKUP(L117,$R$14:$U$26,4,FALSE)</f>
        <v>이정구</v>
      </c>
      <c r="M118" s="123"/>
      <c r="N118" s="124"/>
      <c r="O118" s="18"/>
      <c r="P118" s="18"/>
    </row>
    <row r="119" spans="1:16" ht="15" customHeight="1">
      <c r="A119" s="119">
        <v>44</v>
      </c>
      <c r="B119" s="121">
        <v>44145</v>
      </c>
      <c r="C119" s="19" t="s">
        <v>8</v>
      </c>
      <c r="D119" s="46" t="s">
        <v>160</v>
      </c>
      <c r="E119" s="46" t="s">
        <v>160</v>
      </c>
      <c r="F119" s="46" t="s">
        <v>160</v>
      </c>
      <c r="G119" s="46" t="s">
        <v>160</v>
      </c>
      <c r="H119" s="46"/>
      <c r="I119" s="46" t="s">
        <v>16</v>
      </c>
      <c r="J119" s="46" t="s">
        <v>16</v>
      </c>
      <c r="K119" s="46" t="s">
        <v>16</v>
      </c>
      <c r="L119" s="52" t="s">
        <v>16</v>
      </c>
      <c r="M119" s="123">
        <v>8</v>
      </c>
      <c r="N119" s="124">
        <f>N117+M119</f>
        <v>349</v>
      </c>
      <c r="O119" s="18"/>
      <c r="P119" s="18"/>
    </row>
    <row r="120" spans="1:16" ht="15" customHeight="1">
      <c r="A120" s="120"/>
      <c r="B120" s="122"/>
      <c r="C120" s="19" t="s">
        <v>9</v>
      </c>
      <c r="D120" s="1" t="str">
        <f>VLOOKUP(D119,$R$14:$U$26,4,FALSE)</f>
        <v>이정구</v>
      </c>
      <c r="E120" s="1" t="str">
        <f>VLOOKUP(E119,$R$14:$U$26,4,FALSE)</f>
        <v>이정구</v>
      </c>
      <c r="F120" s="1" t="str">
        <f>VLOOKUP(F119,$R$14:$U$26,4,FALSE)</f>
        <v>이정구</v>
      </c>
      <c r="G120" s="1" t="str">
        <f>VLOOKUP(G119,$R$14:$U$26,4,FALSE)</f>
        <v>이정구</v>
      </c>
      <c r="H120" s="1"/>
      <c r="I120" s="1" t="str">
        <f>VLOOKUP(I119,$R$14:$U$26,4,FALSE)</f>
        <v>이정구</v>
      </c>
      <c r="J120" s="1" t="str">
        <f>VLOOKUP(J119,$R$14:$U$26,4,FALSE)</f>
        <v>이정구</v>
      </c>
      <c r="K120" s="1" t="str">
        <f>VLOOKUP(K119,$R$14:$U$26,4,FALSE)</f>
        <v>이정구</v>
      </c>
      <c r="L120" s="53" t="str">
        <f>VLOOKUP(L119,$R$14:$U$26,4,FALSE)</f>
        <v>이정구</v>
      </c>
      <c r="M120" s="123"/>
      <c r="N120" s="124"/>
      <c r="O120" s="18"/>
      <c r="P120" s="18"/>
    </row>
    <row r="121" spans="1:16" ht="15" customHeight="1">
      <c r="A121" s="119">
        <v>45</v>
      </c>
      <c r="B121" s="121">
        <v>44146</v>
      </c>
      <c r="C121" s="19" t="s">
        <v>8</v>
      </c>
      <c r="D121" s="46" t="s">
        <v>23</v>
      </c>
      <c r="E121" s="46" t="s">
        <v>23</v>
      </c>
      <c r="F121" s="46" t="s">
        <v>23</v>
      </c>
      <c r="G121" s="46" t="s">
        <v>23</v>
      </c>
      <c r="H121" s="46"/>
      <c r="I121" s="46" t="s">
        <v>23</v>
      </c>
      <c r="J121" s="46" t="s">
        <v>23</v>
      </c>
      <c r="K121" s="46" t="s">
        <v>23</v>
      </c>
      <c r="L121" s="46" t="s">
        <v>23</v>
      </c>
      <c r="M121" s="123">
        <v>8</v>
      </c>
      <c r="N121" s="124">
        <f>N119+M121</f>
        <v>357</v>
      </c>
      <c r="O121" s="18"/>
      <c r="P121" s="18"/>
    </row>
    <row r="122" spans="1:16" ht="15" customHeight="1">
      <c r="A122" s="120"/>
      <c r="B122" s="122"/>
      <c r="C122" s="19" t="s">
        <v>9</v>
      </c>
      <c r="D122" s="1" t="str">
        <f>VLOOKUP(D121,$R$14:$U$26,4,FALSE)</f>
        <v>이정구</v>
      </c>
      <c r="E122" s="1" t="str">
        <f>VLOOKUP(E121,$R$14:$U$26,4,FALSE)</f>
        <v>이정구</v>
      </c>
      <c r="F122" s="1" t="str">
        <f>VLOOKUP(F121,$R$14:$U$26,4,FALSE)</f>
        <v>이정구</v>
      </c>
      <c r="G122" s="1" t="str">
        <f>VLOOKUP(G121,$R$14:$U$26,4,FALSE)</f>
        <v>이정구</v>
      </c>
      <c r="H122" s="1"/>
      <c r="I122" s="1" t="str">
        <f>VLOOKUP(I121,$R$14:$U$26,4,FALSE)</f>
        <v>이정구</v>
      </c>
      <c r="J122" s="1" t="str">
        <f>VLOOKUP(J121,$R$14:$U$26,4,FALSE)</f>
        <v>이정구</v>
      </c>
      <c r="K122" s="1" t="str">
        <f>VLOOKUP(K121,$R$14:$U$26,4,FALSE)</f>
        <v>이정구</v>
      </c>
      <c r="L122" s="1" t="str">
        <f>VLOOKUP(L121,$R$14:$U$26,4,FALSE)</f>
        <v>이정구</v>
      </c>
      <c r="M122" s="123"/>
      <c r="N122" s="124"/>
      <c r="O122" s="18"/>
      <c r="P122" s="18"/>
    </row>
    <row r="123" spans="1:16" ht="15" customHeight="1">
      <c r="A123" s="119">
        <v>46</v>
      </c>
      <c r="B123" s="121">
        <v>44147</v>
      </c>
      <c r="C123" s="19" t="s">
        <v>8</v>
      </c>
      <c r="D123" s="46" t="s">
        <v>23</v>
      </c>
      <c r="E123" s="46" t="s">
        <v>23</v>
      </c>
      <c r="F123" s="46" t="s">
        <v>23</v>
      </c>
      <c r="G123" s="46" t="s">
        <v>23</v>
      </c>
      <c r="H123" s="46"/>
      <c r="I123" s="46" t="s">
        <v>23</v>
      </c>
      <c r="J123" s="46" t="s">
        <v>23</v>
      </c>
      <c r="K123" s="46" t="s">
        <v>23</v>
      </c>
      <c r="L123" s="46" t="s">
        <v>23</v>
      </c>
      <c r="M123" s="123">
        <v>8</v>
      </c>
      <c r="N123" s="124">
        <f>N121+M123</f>
        <v>365</v>
      </c>
      <c r="O123" s="18"/>
      <c r="P123" s="18"/>
    </row>
    <row r="124" spans="1:16" ht="15" customHeight="1">
      <c r="A124" s="120"/>
      <c r="B124" s="122"/>
      <c r="C124" s="19" t="s">
        <v>9</v>
      </c>
      <c r="D124" s="1" t="str">
        <f>VLOOKUP(D123,$R$14:$U$26,4,FALSE)</f>
        <v>이정구</v>
      </c>
      <c r="E124" s="1" t="str">
        <f>VLOOKUP(E123,$R$14:$U$26,4,FALSE)</f>
        <v>이정구</v>
      </c>
      <c r="F124" s="1" t="str">
        <f>VLOOKUP(F123,$R$14:$U$26,4,FALSE)</f>
        <v>이정구</v>
      </c>
      <c r="G124" s="1" t="str">
        <f>VLOOKUP(G123,$R$14:$U$26,4,FALSE)</f>
        <v>이정구</v>
      </c>
      <c r="H124" s="1"/>
      <c r="I124" s="1" t="str">
        <f>VLOOKUP(I123,$R$14:$U$26,4,FALSE)</f>
        <v>이정구</v>
      </c>
      <c r="J124" s="1" t="str">
        <f>VLOOKUP(J123,$R$14:$U$26,4,FALSE)</f>
        <v>이정구</v>
      </c>
      <c r="K124" s="1" t="str">
        <f>VLOOKUP(K123,$R$14:$U$26,4,FALSE)</f>
        <v>이정구</v>
      </c>
      <c r="L124" s="1" t="str">
        <f>VLOOKUP(L123,$R$14:$U$26,4,FALSE)</f>
        <v>이정구</v>
      </c>
      <c r="M124" s="123"/>
      <c r="N124" s="124"/>
      <c r="O124" s="18"/>
      <c r="P124" s="18"/>
    </row>
    <row r="125" spans="1:16" ht="15" customHeight="1">
      <c r="A125" s="119">
        <v>47</v>
      </c>
      <c r="B125" s="121">
        <v>44148</v>
      </c>
      <c r="C125" s="19" t="s">
        <v>8</v>
      </c>
      <c r="D125" s="46" t="s">
        <v>23</v>
      </c>
      <c r="E125" s="46" t="s">
        <v>23</v>
      </c>
      <c r="F125" s="46" t="s">
        <v>23</v>
      </c>
      <c r="G125" s="46" t="s">
        <v>23</v>
      </c>
      <c r="H125" s="46"/>
      <c r="I125" s="46" t="s">
        <v>23</v>
      </c>
      <c r="J125" s="46" t="s">
        <v>23</v>
      </c>
      <c r="K125" s="46" t="s">
        <v>23</v>
      </c>
      <c r="L125" s="46" t="s">
        <v>23</v>
      </c>
      <c r="M125" s="123">
        <v>8</v>
      </c>
      <c r="N125" s="124">
        <f>N123+M125</f>
        <v>373</v>
      </c>
      <c r="O125" s="18"/>
      <c r="P125" s="18"/>
    </row>
    <row r="126" spans="1:16" ht="15" customHeight="1">
      <c r="A126" s="120"/>
      <c r="B126" s="122"/>
      <c r="C126" s="19" t="s">
        <v>9</v>
      </c>
      <c r="D126" s="1" t="str">
        <f>VLOOKUP(D125,$R$14:$U$26,4,FALSE)</f>
        <v>이정구</v>
      </c>
      <c r="E126" s="1" t="str">
        <f>VLOOKUP(E125,$R$14:$U$26,4,FALSE)</f>
        <v>이정구</v>
      </c>
      <c r="F126" s="30" t="str">
        <f>VLOOKUP(F125,$R$14:$U$26,4,FALSE)</f>
        <v>이정구</v>
      </c>
      <c r="G126" s="30" t="str">
        <f>VLOOKUP(G125,$R$14:$U$26,4,FALSE)</f>
        <v>이정구</v>
      </c>
      <c r="H126" s="1"/>
      <c r="I126" s="30" t="str">
        <f>VLOOKUP(I125,$R$14:$U$26,4,FALSE)</f>
        <v>이정구</v>
      </c>
      <c r="J126" s="30" t="str">
        <f>VLOOKUP(J125,$R$14:$U$26,4,FALSE)</f>
        <v>이정구</v>
      </c>
      <c r="K126" s="30" t="str">
        <f>VLOOKUP(K125,$R$14:$U$26,4,FALSE)</f>
        <v>이정구</v>
      </c>
      <c r="L126" s="30" t="str">
        <f>VLOOKUP(L125,$R$14:$U$26,4,FALSE)</f>
        <v>이정구</v>
      </c>
      <c r="M126" s="123"/>
      <c r="N126" s="124"/>
      <c r="O126" s="18"/>
      <c r="P126" s="18"/>
    </row>
    <row r="127" spans="1:16" ht="15" customHeight="1">
      <c r="A127" s="111">
        <v>48</v>
      </c>
      <c r="B127" s="113">
        <v>44151</v>
      </c>
      <c r="C127" s="33" t="s">
        <v>8</v>
      </c>
      <c r="D127" s="34" t="s">
        <v>23</v>
      </c>
      <c r="E127" s="34" t="s">
        <v>23</v>
      </c>
      <c r="F127" s="34" t="s">
        <v>23</v>
      </c>
      <c r="G127" s="34" t="s">
        <v>23</v>
      </c>
      <c r="H127" s="35"/>
      <c r="I127" s="34" t="s">
        <v>23</v>
      </c>
      <c r="J127" s="34" t="s">
        <v>23</v>
      </c>
      <c r="K127" s="63" t="s">
        <v>23</v>
      </c>
      <c r="L127" s="54" t="s">
        <v>23</v>
      </c>
      <c r="M127" s="115">
        <v>8</v>
      </c>
      <c r="N127" s="116">
        <f>N125+M127</f>
        <v>381</v>
      </c>
      <c r="O127" s="18"/>
      <c r="P127" s="18"/>
    </row>
    <row r="128" spans="1:16" ht="15" customHeight="1">
      <c r="A128" s="112"/>
      <c r="B128" s="114"/>
      <c r="C128" s="33" t="s">
        <v>9</v>
      </c>
      <c r="D128" s="41" t="str">
        <f>VLOOKUP(D127,$R$14:$U$26,4,FALSE)</f>
        <v>이정구</v>
      </c>
      <c r="E128" s="41" t="str">
        <f>VLOOKUP(E127,$R$14:$U$26,4,FALSE)</f>
        <v>이정구</v>
      </c>
      <c r="F128" s="41" t="str">
        <f>VLOOKUP(F127,$R$14:$U$26,4,FALSE)</f>
        <v>이정구</v>
      </c>
      <c r="G128" s="41" t="str">
        <f>VLOOKUP(G127,$R$14:$U$26,4,FALSE)</f>
        <v>이정구</v>
      </c>
      <c r="H128" s="35"/>
      <c r="I128" s="41" t="str">
        <f>VLOOKUP(I127,$R$14:$U$26,4,FALSE)</f>
        <v>이정구</v>
      </c>
      <c r="J128" s="41" t="str">
        <f>VLOOKUP(J127,$R$14:$U$26,4,FALSE)</f>
        <v>이정구</v>
      </c>
      <c r="K128" s="35" t="str">
        <f>VLOOKUP(K127,$R$14:$U$26,4,FALSE)</f>
        <v>이정구</v>
      </c>
      <c r="L128" s="55" t="str">
        <f>VLOOKUP(L127,$R$14:$U$26,4,FALSE)</f>
        <v>이정구</v>
      </c>
      <c r="M128" s="115"/>
      <c r="N128" s="116"/>
      <c r="O128" s="18"/>
      <c r="P128" s="18"/>
    </row>
    <row r="129" spans="1:16" ht="15" customHeight="1">
      <c r="A129" s="111">
        <v>49</v>
      </c>
      <c r="B129" s="113">
        <v>44152</v>
      </c>
      <c r="C129" s="33" t="s">
        <v>8</v>
      </c>
      <c r="D129" s="34" t="s">
        <v>17</v>
      </c>
      <c r="E129" s="34" t="s">
        <v>17</v>
      </c>
      <c r="F129" s="34" t="s">
        <v>17</v>
      </c>
      <c r="G129" s="34" t="s">
        <v>17</v>
      </c>
      <c r="H129" s="34"/>
      <c r="I129" s="34" t="s">
        <v>17</v>
      </c>
      <c r="J129" s="34" t="s">
        <v>17</v>
      </c>
      <c r="K129" s="34" t="s">
        <v>17</v>
      </c>
      <c r="L129" s="34" t="s">
        <v>17</v>
      </c>
      <c r="M129" s="115">
        <v>8</v>
      </c>
      <c r="N129" s="116">
        <f>N127+M129</f>
        <v>389</v>
      </c>
      <c r="O129" s="18"/>
      <c r="P129" s="18"/>
    </row>
    <row r="130" spans="1:16" ht="15" customHeight="1">
      <c r="A130" s="112"/>
      <c r="B130" s="114"/>
      <c r="C130" s="33" t="s">
        <v>9</v>
      </c>
      <c r="D130" s="35" t="str">
        <f>VLOOKUP(D129,$R$14:$U$26,4,FALSE)</f>
        <v>이정구</v>
      </c>
      <c r="E130" s="35" t="str">
        <f>VLOOKUP(E129,$R$14:$U$26,4,FALSE)</f>
        <v>이정구</v>
      </c>
      <c r="F130" s="35" t="str">
        <f>VLOOKUP(F129,$R$14:$U$26,4,FALSE)</f>
        <v>이정구</v>
      </c>
      <c r="G130" s="35" t="str">
        <f>VLOOKUP(G129,$R$14:$U$26,4,FALSE)</f>
        <v>이정구</v>
      </c>
      <c r="H130" s="35"/>
      <c r="I130" s="35" t="str">
        <f>VLOOKUP(I129,$R$14:$U$26,4,FALSE)</f>
        <v>이정구</v>
      </c>
      <c r="J130" s="35" t="str">
        <f>VLOOKUP(J129,$R$14:$U$26,4,FALSE)</f>
        <v>이정구</v>
      </c>
      <c r="K130" s="35" t="str">
        <f>VLOOKUP(K129,$R$14:$U$26,4,FALSE)</f>
        <v>이정구</v>
      </c>
      <c r="L130" s="35" t="str">
        <f>VLOOKUP(L129,$R$14:$U$26,4,FALSE)</f>
        <v>이정구</v>
      </c>
      <c r="M130" s="115"/>
      <c r="N130" s="116"/>
      <c r="O130" s="18"/>
      <c r="P130" s="18"/>
    </row>
    <row r="131" spans="1:16" ht="15" customHeight="1">
      <c r="A131" s="111">
        <v>50</v>
      </c>
      <c r="B131" s="113">
        <v>44153</v>
      </c>
      <c r="C131" s="33" t="s">
        <v>8</v>
      </c>
      <c r="D131" s="34" t="s">
        <v>17</v>
      </c>
      <c r="E131" s="34" t="s">
        <v>17</v>
      </c>
      <c r="F131" s="34" t="s">
        <v>17</v>
      </c>
      <c r="G131" s="34" t="s">
        <v>17</v>
      </c>
      <c r="H131" s="34"/>
      <c r="I131" s="34" t="s">
        <v>17</v>
      </c>
      <c r="J131" s="34" t="s">
        <v>17</v>
      </c>
      <c r="K131" s="34" t="s">
        <v>17</v>
      </c>
      <c r="L131" s="34" t="s">
        <v>17</v>
      </c>
      <c r="M131" s="115">
        <v>8</v>
      </c>
      <c r="N131" s="116">
        <f>N129+M131</f>
        <v>397</v>
      </c>
      <c r="O131" s="18"/>
      <c r="P131" s="18"/>
    </row>
    <row r="132" spans="1:16" ht="15" customHeight="1">
      <c r="A132" s="112"/>
      <c r="B132" s="114"/>
      <c r="C132" s="33" t="s">
        <v>9</v>
      </c>
      <c r="D132" s="35" t="str">
        <f>VLOOKUP(D131,$R$14:$U$26,4,FALSE)</f>
        <v>이정구</v>
      </c>
      <c r="E132" s="35" t="str">
        <f>VLOOKUP(E131,$R$14:$U$26,4,FALSE)</f>
        <v>이정구</v>
      </c>
      <c r="F132" s="35" t="str">
        <f>VLOOKUP(F131,$R$14:$U$26,4,FALSE)</f>
        <v>이정구</v>
      </c>
      <c r="G132" s="35" t="str">
        <f>VLOOKUP(G131,$R$14:$U$26,4,FALSE)</f>
        <v>이정구</v>
      </c>
      <c r="H132" s="35"/>
      <c r="I132" s="35" t="str">
        <f>VLOOKUP(I131,$R$14:$U$26,4,FALSE)</f>
        <v>이정구</v>
      </c>
      <c r="J132" s="35" t="str">
        <f>VLOOKUP(J131,$R$14:$U$26,4,FALSE)</f>
        <v>이정구</v>
      </c>
      <c r="K132" s="35" t="str">
        <f>VLOOKUP(K131,$R$14:$U$26,4,FALSE)</f>
        <v>이정구</v>
      </c>
      <c r="L132" s="35" t="str">
        <f>VLOOKUP(L131,$R$14:$U$26,4,FALSE)</f>
        <v>이정구</v>
      </c>
      <c r="M132" s="115"/>
      <c r="N132" s="116"/>
      <c r="O132" s="18"/>
      <c r="P132" s="18"/>
    </row>
    <row r="133" spans="1:16" ht="15" customHeight="1">
      <c r="A133" s="111">
        <v>51</v>
      </c>
      <c r="B133" s="113">
        <v>44154</v>
      </c>
      <c r="C133" s="33" t="s">
        <v>8</v>
      </c>
      <c r="D133" s="34" t="s">
        <v>17</v>
      </c>
      <c r="E133" s="34" t="s">
        <v>17</v>
      </c>
      <c r="F133" s="34" t="s">
        <v>17</v>
      </c>
      <c r="G133" s="34" t="s">
        <v>17</v>
      </c>
      <c r="H133" s="34"/>
      <c r="I133" s="34" t="s">
        <v>17</v>
      </c>
      <c r="J133" s="34" t="s">
        <v>17</v>
      </c>
      <c r="K133" s="34" t="s">
        <v>17</v>
      </c>
      <c r="L133" s="34" t="s">
        <v>17</v>
      </c>
      <c r="M133" s="115">
        <v>8</v>
      </c>
      <c r="N133" s="116">
        <f>N131+M133</f>
        <v>405</v>
      </c>
      <c r="O133" s="18"/>
      <c r="P133" s="18"/>
    </row>
    <row r="134" spans="1:16" ht="15" customHeight="1">
      <c r="A134" s="112"/>
      <c r="B134" s="114"/>
      <c r="C134" s="33" t="s">
        <v>9</v>
      </c>
      <c r="D134" s="35" t="str">
        <f>VLOOKUP(D133,$R$14:$U$26,4,FALSE)</f>
        <v>이정구</v>
      </c>
      <c r="E134" s="35" t="str">
        <f>VLOOKUP(E133,$R$14:$U$26,4,FALSE)</f>
        <v>이정구</v>
      </c>
      <c r="F134" s="35" t="str">
        <f>VLOOKUP(F133,$R$14:$U$26,4,FALSE)</f>
        <v>이정구</v>
      </c>
      <c r="G134" s="35" t="str">
        <f>VLOOKUP(G133,$R$14:$U$26,4,FALSE)</f>
        <v>이정구</v>
      </c>
      <c r="H134" s="35"/>
      <c r="I134" s="35" t="str">
        <f>VLOOKUP(I133,$R$14:$U$26,4,FALSE)</f>
        <v>이정구</v>
      </c>
      <c r="J134" s="35" t="str">
        <f>VLOOKUP(J133,$R$14:$U$26,4,FALSE)</f>
        <v>이정구</v>
      </c>
      <c r="K134" s="35" t="str">
        <f>VLOOKUP(K133,$R$14:$U$26,4,FALSE)</f>
        <v>이정구</v>
      </c>
      <c r="L134" s="35" t="str">
        <f>VLOOKUP(L133,$R$14:$U$26,4,FALSE)</f>
        <v>이정구</v>
      </c>
      <c r="M134" s="115"/>
      <c r="N134" s="116"/>
      <c r="O134" s="18"/>
      <c r="P134" s="18"/>
    </row>
    <row r="135" spans="1:16" ht="15" customHeight="1">
      <c r="A135" s="111">
        <v>52</v>
      </c>
      <c r="B135" s="113">
        <v>44155</v>
      </c>
      <c r="C135" s="33" t="s">
        <v>8</v>
      </c>
      <c r="D135" s="34" t="s">
        <v>17</v>
      </c>
      <c r="E135" s="34" t="s">
        <v>17</v>
      </c>
      <c r="F135" s="34" t="s">
        <v>17</v>
      </c>
      <c r="G135" s="34" t="s">
        <v>17</v>
      </c>
      <c r="H135" s="34"/>
      <c r="I135" s="34" t="s">
        <v>17</v>
      </c>
      <c r="J135" s="34" t="s">
        <v>17</v>
      </c>
      <c r="K135" s="34" t="s">
        <v>17</v>
      </c>
      <c r="L135" s="54" t="s">
        <v>17</v>
      </c>
      <c r="M135" s="115">
        <v>8</v>
      </c>
      <c r="N135" s="116">
        <f>N133+M135</f>
        <v>413</v>
      </c>
      <c r="O135" s="18"/>
      <c r="P135" s="18"/>
    </row>
    <row r="136" spans="1:16" ht="15" customHeight="1">
      <c r="A136" s="112"/>
      <c r="B136" s="114"/>
      <c r="C136" s="33" t="s">
        <v>9</v>
      </c>
      <c r="D136" s="35" t="str">
        <f>VLOOKUP(D135,$R$14:$U$26,4,FALSE)</f>
        <v>이정구</v>
      </c>
      <c r="E136" s="35" t="str">
        <f>VLOOKUP(E135,$R$14:$U$26,4,FALSE)</f>
        <v>이정구</v>
      </c>
      <c r="F136" s="35" t="str">
        <f>VLOOKUP(F135,$R$14:$U$26,4,FALSE)</f>
        <v>이정구</v>
      </c>
      <c r="G136" s="35" t="str">
        <f>VLOOKUP(G135,$R$14:$U$26,4,FALSE)</f>
        <v>이정구</v>
      </c>
      <c r="H136" s="35"/>
      <c r="I136" s="35" t="str">
        <f>VLOOKUP(I135,$R$14:$U$26,4,FALSE)</f>
        <v>이정구</v>
      </c>
      <c r="J136" s="35" t="str">
        <f>VLOOKUP(J135,$R$14:$U$26,4,FALSE)</f>
        <v>이정구</v>
      </c>
      <c r="K136" s="35" t="str">
        <f>VLOOKUP(K135,$R$14:$U$26,4,FALSE)</f>
        <v>이정구</v>
      </c>
      <c r="L136" s="55" t="str">
        <f>VLOOKUP(L135,$R$14:$U$26,4,FALSE)</f>
        <v>이정구</v>
      </c>
      <c r="M136" s="115"/>
      <c r="N136" s="116"/>
      <c r="O136" s="18"/>
      <c r="P136" s="18"/>
    </row>
    <row r="137" spans="1:16" ht="15" customHeight="1">
      <c r="A137" s="119">
        <v>53</v>
      </c>
      <c r="B137" s="121">
        <v>44158</v>
      </c>
      <c r="C137" s="19" t="s">
        <v>8</v>
      </c>
      <c r="D137" s="46" t="s">
        <v>161</v>
      </c>
      <c r="E137" s="46" t="s">
        <v>161</v>
      </c>
      <c r="F137" s="46" t="s">
        <v>165</v>
      </c>
      <c r="G137" s="46" t="s">
        <v>165</v>
      </c>
      <c r="H137" s="46"/>
      <c r="I137" s="46" t="s">
        <v>161</v>
      </c>
      <c r="J137" s="46" t="s">
        <v>161</v>
      </c>
      <c r="K137" s="46" t="s">
        <v>161</v>
      </c>
      <c r="L137" s="46" t="s">
        <v>161</v>
      </c>
      <c r="M137" s="123">
        <v>8</v>
      </c>
      <c r="N137" s="124">
        <f>N135+M137</f>
        <v>421</v>
      </c>
      <c r="O137" s="18"/>
      <c r="P137" s="18"/>
    </row>
    <row r="138" spans="1:16" ht="15" customHeight="1">
      <c r="A138" s="120"/>
      <c r="B138" s="122"/>
      <c r="C138" s="19" t="s">
        <v>9</v>
      </c>
      <c r="D138" s="1" t="str">
        <f>VLOOKUP(D137,$R$14:$U$26,4,FALSE)</f>
        <v>이정구</v>
      </c>
      <c r="E138" s="1" t="str">
        <f>VLOOKUP(E137,$R$14:$U$26,4,FALSE)</f>
        <v>이정구</v>
      </c>
      <c r="F138" s="30" t="str">
        <f>VLOOKUP(F137,$R$14:$U$26,4,FALSE)</f>
        <v>이정구</v>
      </c>
      <c r="G138" s="1" t="str">
        <f>VLOOKUP(G137,$R$14:$U$26,4,FALSE)</f>
        <v>이정구</v>
      </c>
      <c r="H138" s="1"/>
      <c r="I138" s="1" t="str">
        <f>VLOOKUP(I137,$R$14:$U$26,4,FALSE)</f>
        <v>이정구</v>
      </c>
      <c r="J138" s="1" t="str">
        <f>VLOOKUP(J137,$R$14:$U$26,4,FALSE)</f>
        <v>이정구</v>
      </c>
      <c r="K138" s="1" t="str">
        <f>VLOOKUP(K137,$R$14:$U$26,4,FALSE)</f>
        <v>이정구</v>
      </c>
      <c r="L138" s="1" t="str">
        <f>VLOOKUP(L137,$R$14:$U$26,4,FALSE)</f>
        <v>이정구</v>
      </c>
      <c r="M138" s="123"/>
      <c r="N138" s="124"/>
      <c r="O138" s="18"/>
      <c r="P138" s="18"/>
    </row>
    <row r="139" spans="1:16" ht="15" customHeight="1">
      <c r="A139" s="119">
        <v>54</v>
      </c>
      <c r="B139" s="121">
        <v>44159</v>
      </c>
      <c r="C139" s="19" t="s">
        <v>8</v>
      </c>
      <c r="D139" s="46" t="s">
        <v>161</v>
      </c>
      <c r="E139" s="46" t="s">
        <v>161</v>
      </c>
      <c r="F139" s="46" t="s">
        <v>161</v>
      </c>
      <c r="G139" s="46" t="s">
        <v>161</v>
      </c>
      <c r="H139" s="46"/>
      <c r="I139" s="46" t="s">
        <v>165</v>
      </c>
      <c r="J139" s="46" t="s">
        <v>161</v>
      </c>
      <c r="K139" s="46" t="s">
        <v>161</v>
      </c>
      <c r="L139" s="46" t="s">
        <v>161</v>
      </c>
      <c r="M139" s="123">
        <v>8</v>
      </c>
      <c r="N139" s="124">
        <f>N137+M139</f>
        <v>429</v>
      </c>
      <c r="O139" s="18"/>
      <c r="P139" s="18"/>
    </row>
    <row r="140" spans="1:16" ht="15" customHeight="1">
      <c r="A140" s="120"/>
      <c r="B140" s="122"/>
      <c r="C140" s="19" t="s">
        <v>9</v>
      </c>
      <c r="D140" s="1" t="str">
        <f>VLOOKUP(D139,$R$14:$U$26,4,FALSE)</f>
        <v>이정구</v>
      </c>
      <c r="E140" s="1" t="str">
        <f>VLOOKUP(E139,$R$14:$U$26,4,FALSE)</f>
        <v>이정구</v>
      </c>
      <c r="F140" s="1" t="str">
        <f>VLOOKUP(F139,$R$14:$U$26,4,FALSE)</f>
        <v>이정구</v>
      </c>
      <c r="G140" s="1" t="str">
        <f>VLOOKUP(G139,$R$14:$U$26,4,FALSE)</f>
        <v>이정구</v>
      </c>
      <c r="H140" s="1"/>
      <c r="I140" s="1" t="str">
        <f>VLOOKUP(I139,$R$14:$U$26,4,FALSE)</f>
        <v>이정구</v>
      </c>
      <c r="J140" s="1" t="str">
        <f>VLOOKUP(J139,$R$14:$U$26,4,FALSE)</f>
        <v>이정구</v>
      </c>
      <c r="K140" s="1" t="str">
        <f>VLOOKUP(K139,$R$14:$U$26,4,FALSE)</f>
        <v>이정구</v>
      </c>
      <c r="L140" s="1" t="str">
        <f>VLOOKUP(L139,$R$14:$U$26,4,FALSE)</f>
        <v>이정구</v>
      </c>
      <c r="M140" s="123"/>
      <c r="N140" s="124"/>
      <c r="O140" s="18"/>
      <c r="P140" s="18"/>
    </row>
    <row r="141" spans="1:16" ht="15" customHeight="1">
      <c r="A141" s="119">
        <v>55</v>
      </c>
      <c r="B141" s="121">
        <v>44160</v>
      </c>
      <c r="C141" s="19" t="s">
        <v>8</v>
      </c>
      <c r="D141" s="46" t="s">
        <v>161</v>
      </c>
      <c r="E141" s="46" t="s">
        <v>161</v>
      </c>
      <c r="F141" s="46" t="s">
        <v>161</v>
      </c>
      <c r="G141" s="46" t="s">
        <v>161</v>
      </c>
      <c r="H141" s="46"/>
      <c r="I141" s="46" t="s">
        <v>161</v>
      </c>
      <c r="J141" s="46" t="s">
        <v>161</v>
      </c>
      <c r="K141" s="46" t="s">
        <v>161</v>
      </c>
      <c r="L141" s="46" t="s">
        <v>161</v>
      </c>
      <c r="M141" s="123">
        <v>8</v>
      </c>
      <c r="N141" s="124">
        <f>N139+M141</f>
        <v>437</v>
      </c>
      <c r="O141" s="18"/>
      <c r="P141" s="18"/>
    </row>
    <row r="142" spans="1:16" ht="15" customHeight="1">
      <c r="A142" s="120"/>
      <c r="B142" s="122"/>
      <c r="C142" s="19" t="s">
        <v>9</v>
      </c>
      <c r="D142" s="1" t="str">
        <f>VLOOKUP(D141,$R$14:$U$26,4,FALSE)</f>
        <v>이정구</v>
      </c>
      <c r="E142" s="1" t="str">
        <f>VLOOKUP(E141,$R$14:$U$26,4,FALSE)</f>
        <v>이정구</v>
      </c>
      <c r="F142" s="1" t="str">
        <f>VLOOKUP(F141,$R$14:$U$26,4,FALSE)</f>
        <v>이정구</v>
      </c>
      <c r="G142" s="1" t="str">
        <f>VLOOKUP(G141,$R$14:$U$26,4,FALSE)</f>
        <v>이정구</v>
      </c>
      <c r="H142" s="1"/>
      <c r="I142" s="1" t="str">
        <f>VLOOKUP(I141,$R$14:$U$26,4,FALSE)</f>
        <v>이정구</v>
      </c>
      <c r="J142" s="1" t="str">
        <f>VLOOKUP(J141,$R$14:$U$26,4,FALSE)</f>
        <v>이정구</v>
      </c>
      <c r="K142" s="1" t="str">
        <f>VLOOKUP(K141,$R$14:$U$26,4,FALSE)</f>
        <v>이정구</v>
      </c>
      <c r="L142" s="1" t="str">
        <f>VLOOKUP(L141,$R$14:$U$26,4,FALSE)</f>
        <v>이정구</v>
      </c>
      <c r="M142" s="123"/>
      <c r="N142" s="124"/>
      <c r="O142" s="18"/>
      <c r="P142" s="18"/>
    </row>
    <row r="143" spans="1:16" ht="15" customHeight="1">
      <c r="A143" s="119">
        <v>56</v>
      </c>
      <c r="B143" s="121">
        <v>44161</v>
      </c>
      <c r="C143" s="19" t="s">
        <v>8</v>
      </c>
      <c r="D143" s="46" t="s">
        <v>161</v>
      </c>
      <c r="E143" s="46" t="s">
        <v>161</v>
      </c>
      <c r="F143" s="46" t="s">
        <v>161</v>
      </c>
      <c r="G143" s="46" t="s">
        <v>161</v>
      </c>
      <c r="H143" s="46"/>
      <c r="I143" s="46" t="s">
        <v>161</v>
      </c>
      <c r="J143" s="46" t="s">
        <v>161</v>
      </c>
      <c r="K143" s="46" t="s">
        <v>161</v>
      </c>
      <c r="L143" s="46" t="s">
        <v>161</v>
      </c>
      <c r="M143" s="123">
        <v>8</v>
      </c>
      <c r="N143" s="124">
        <f>N141+M143</f>
        <v>445</v>
      </c>
      <c r="O143" s="18"/>
      <c r="P143" s="18"/>
    </row>
    <row r="144" spans="1:16" ht="15" customHeight="1">
      <c r="A144" s="120"/>
      <c r="B144" s="122"/>
      <c r="C144" s="19" t="s">
        <v>9</v>
      </c>
      <c r="D144" s="1" t="str">
        <f>VLOOKUP(D143,$R$14:$U$26,4,FALSE)</f>
        <v>이정구</v>
      </c>
      <c r="E144" s="1" t="str">
        <f>VLOOKUP(E143,$R$14:$U$26,4,FALSE)</f>
        <v>이정구</v>
      </c>
      <c r="F144" s="1" t="str">
        <f>VLOOKUP(F143,$R$14:$U$26,4,FALSE)</f>
        <v>이정구</v>
      </c>
      <c r="G144" s="1" t="str">
        <f>VLOOKUP(G143,$R$14:$U$26,4,FALSE)</f>
        <v>이정구</v>
      </c>
      <c r="H144" s="1"/>
      <c r="I144" s="1" t="str">
        <f>VLOOKUP(I143,$R$14:$U$26,4,FALSE)</f>
        <v>이정구</v>
      </c>
      <c r="J144" s="1" t="str">
        <f>VLOOKUP(J143,$R$14:$U$26,4,FALSE)</f>
        <v>이정구</v>
      </c>
      <c r="K144" s="1" t="str">
        <f>VLOOKUP(K143,$R$14:$U$26,4,FALSE)</f>
        <v>이정구</v>
      </c>
      <c r="L144" s="1" t="str">
        <f>VLOOKUP(L143,$R$14:$U$26,4,FALSE)</f>
        <v>이정구</v>
      </c>
      <c r="M144" s="123"/>
      <c r="N144" s="124"/>
      <c r="O144" s="18"/>
      <c r="P144" s="18"/>
    </row>
    <row r="145" spans="1:22" ht="15" customHeight="1">
      <c r="A145" s="119">
        <v>57</v>
      </c>
      <c r="B145" s="121">
        <v>44162</v>
      </c>
      <c r="C145" s="19" t="s">
        <v>8</v>
      </c>
      <c r="D145" s="1" t="s">
        <v>129</v>
      </c>
      <c r="E145" s="1" t="s">
        <v>10</v>
      </c>
      <c r="F145" s="1" t="s">
        <v>129</v>
      </c>
      <c r="G145" s="1" t="s">
        <v>129</v>
      </c>
      <c r="H145" s="46"/>
      <c r="I145" s="1" t="s">
        <v>129</v>
      </c>
      <c r="J145" s="1" t="s">
        <v>129</v>
      </c>
      <c r="K145" s="1" t="s">
        <v>129</v>
      </c>
      <c r="L145" s="1" t="s">
        <v>129</v>
      </c>
      <c r="M145" s="123">
        <v>8</v>
      </c>
      <c r="N145" s="124">
        <f>N143+M145</f>
        <v>453</v>
      </c>
      <c r="O145" s="18"/>
      <c r="P145" s="18"/>
    </row>
    <row r="146" spans="1:22" ht="15" customHeight="1">
      <c r="A146" s="120"/>
      <c r="B146" s="122"/>
      <c r="C146" s="19" t="s">
        <v>9</v>
      </c>
      <c r="D146" s="1" t="str">
        <f>VLOOKUP(D145,$R$14:$U$26,4,FALSE)</f>
        <v>이은하</v>
      </c>
      <c r="E146" s="1" t="str">
        <f>VLOOKUP(E145,$R$14:$U$26,4,FALSE)</f>
        <v>이은하</v>
      </c>
      <c r="F146" s="1" t="str">
        <f>VLOOKUP(F145,$R$14:$U$26,4,FALSE)</f>
        <v>이은하</v>
      </c>
      <c r="G146" s="1" t="str">
        <f>VLOOKUP(G145,$R$14:$U$26,4,FALSE)</f>
        <v>이은하</v>
      </c>
      <c r="H146" s="1"/>
      <c r="I146" s="1" t="str">
        <f>VLOOKUP(I145,$R$14:$U$26,4,FALSE)</f>
        <v>이은하</v>
      </c>
      <c r="J146" s="1" t="str">
        <f>VLOOKUP(J145,$R$14:$U$26,4,FALSE)</f>
        <v>이은하</v>
      </c>
      <c r="K146" s="1" t="str">
        <f>VLOOKUP(K145,$R$14:$U$26,4,FALSE)</f>
        <v>이은하</v>
      </c>
      <c r="L146" s="1" t="str">
        <f>VLOOKUP(L145,$R$14:$U$26,4,FALSE)</f>
        <v>이은하</v>
      </c>
      <c r="M146" s="123"/>
      <c r="N146" s="124"/>
      <c r="O146" s="18"/>
      <c r="P146" s="18"/>
    </row>
    <row r="147" spans="1:22" ht="15" customHeight="1">
      <c r="A147" s="111">
        <v>58</v>
      </c>
      <c r="B147" s="113">
        <v>44165</v>
      </c>
      <c r="C147" s="33" t="s">
        <v>8</v>
      </c>
      <c r="D147" s="34" t="s">
        <v>161</v>
      </c>
      <c r="E147" s="34" t="s">
        <v>161</v>
      </c>
      <c r="F147" s="34" t="s">
        <v>161</v>
      </c>
      <c r="G147" s="34" t="s">
        <v>161</v>
      </c>
      <c r="H147" s="34"/>
      <c r="I147" s="34" t="s">
        <v>161</v>
      </c>
      <c r="J147" s="34" t="s">
        <v>161</v>
      </c>
      <c r="K147" s="34" t="s">
        <v>161</v>
      </c>
      <c r="L147" s="34" t="s">
        <v>161</v>
      </c>
      <c r="M147" s="115">
        <v>8</v>
      </c>
      <c r="N147" s="116">
        <f>N145+M147</f>
        <v>461</v>
      </c>
      <c r="O147" s="18"/>
      <c r="P147" s="18"/>
    </row>
    <row r="148" spans="1:22" ht="15" customHeight="1">
      <c r="A148" s="112"/>
      <c r="B148" s="114"/>
      <c r="C148" s="33" t="s">
        <v>9</v>
      </c>
      <c r="D148" s="35" t="str">
        <f>VLOOKUP(D147,$R$14:$U$26,4,FALSE)</f>
        <v>이정구</v>
      </c>
      <c r="E148" s="35" t="str">
        <f>VLOOKUP(E147,$R$14:$U$26,4,FALSE)</f>
        <v>이정구</v>
      </c>
      <c r="F148" s="35" t="str">
        <f>VLOOKUP(F147,$R$14:$U$26,4,FALSE)</f>
        <v>이정구</v>
      </c>
      <c r="G148" s="35" t="str">
        <f>VLOOKUP(G147,$R$14:$U$26,4,FALSE)</f>
        <v>이정구</v>
      </c>
      <c r="H148" s="35"/>
      <c r="I148" s="35" t="str">
        <f>VLOOKUP(I147,$R$14:$U$26,4,FALSE)</f>
        <v>이정구</v>
      </c>
      <c r="J148" s="35" t="str">
        <f>VLOOKUP(J147,$R$14:$U$26,4,FALSE)</f>
        <v>이정구</v>
      </c>
      <c r="K148" s="35" t="str">
        <f>VLOOKUP(K147,$R$14:$U$26,4,FALSE)</f>
        <v>이정구</v>
      </c>
      <c r="L148" s="35" t="str">
        <f>VLOOKUP(L147,$R$14:$U$26,4,FALSE)</f>
        <v>이정구</v>
      </c>
      <c r="M148" s="115"/>
      <c r="N148" s="116"/>
      <c r="O148" s="18"/>
      <c r="P148" s="18"/>
    </row>
    <row r="149" spans="1:22" ht="15" customHeight="1">
      <c r="A149" s="111">
        <v>59</v>
      </c>
      <c r="B149" s="113">
        <v>44166</v>
      </c>
      <c r="C149" s="33" t="s">
        <v>8</v>
      </c>
      <c r="D149" s="34" t="s">
        <v>161</v>
      </c>
      <c r="E149" s="34" t="s">
        <v>161</v>
      </c>
      <c r="F149" s="34" t="s">
        <v>161</v>
      </c>
      <c r="G149" s="34" t="s">
        <v>161</v>
      </c>
      <c r="H149" s="34"/>
      <c r="I149" s="34" t="s">
        <v>161</v>
      </c>
      <c r="J149" s="34" t="s">
        <v>161</v>
      </c>
      <c r="K149" s="34" t="s">
        <v>161</v>
      </c>
      <c r="L149" s="34" t="s">
        <v>161</v>
      </c>
      <c r="M149" s="115">
        <v>8</v>
      </c>
      <c r="N149" s="116">
        <f>N147+M149</f>
        <v>469</v>
      </c>
      <c r="O149" s="18"/>
      <c r="P149" s="18"/>
    </row>
    <row r="150" spans="1:22" ht="15" customHeight="1">
      <c r="A150" s="112"/>
      <c r="B150" s="114"/>
      <c r="C150" s="33" t="s">
        <v>9</v>
      </c>
      <c r="D150" s="35" t="str">
        <f>VLOOKUP(D149,$R$14:$U$26,4,FALSE)</f>
        <v>이정구</v>
      </c>
      <c r="E150" s="35" t="str">
        <f>VLOOKUP(E149,$R$14:$U$26,4,FALSE)</f>
        <v>이정구</v>
      </c>
      <c r="F150" s="35" t="str">
        <f>VLOOKUP(F149,$R$14:$U$26,4,FALSE)</f>
        <v>이정구</v>
      </c>
      <c r="G150" s="35" t="str">
        <f>VLOOKUP(G149,$R$14:$U$26,4,FALSE)</f>
        <v>이정구</v>
      </c>
      <c r="H150" s="35"/>
      <c r="I150" s="35" t="str">
        <f>VLOOKUP(I149,$R$14:$U$26,4,FALSE)</f>
        <v>이정구</v>
      </c>
      <c r="J150" s="35" t="str">
        <f>VLOOKUP(J149,$R$14:$U$26,4,FALSE)</f>
        <v>이정구</v>
      </c>
      <c r="K150" s="35" t="str">
        <f>VLOOKUP(K149,$R$14:$U$26,4,FALSE)</f>
        <v>이정구</v>
      </c>
      <c r="L150" s="35" t="str">
        <f>VLOOKUP(L149,$R$14:$U$26,4,FALSE)</f>
        <v>이정구</v>
      </c>
      <c r="M150" s="115"/>
      <c r="N150" s="116"/>
      <c r="O150" s="18"/>
      <c r="P150" s="18"/>
    </row>
    <row r="151" spans="1:22" ht="15" customHeight="1">
      <c r="A151" s="111">
        <v>60</v>
      </c>
      <c r="B151" s="113">
        <v>44167</v>
      </c>
      <c r="C151" s="33" t="s">
        <v>8</v>
      </c>
      <c r="D151" s="34" t="s">
        <v>161</v>
      </c>
      <c r="E151" s="34" t="s">
        <v>161</v>
      </c>
      <c r="F151" s="34" t="s">
        <v>161</v>
      </c>
      <c r="G151" s="34" t="s">
        <v>161</v>
      </c>
      <c r="H151" s="34"/>
      <c r="I151" s="34" t="s">
        <v>161</v>
      </c>
      <c r="J151" s="34" t="s">
        <v>161</v>
      </c>
      <c r="K151" s="34" t="s">
        <v>161</v>
      </c>
      <c r="L151" s="54" t="s">
        <v>161</v>
      </c>
      <c r="M151" s="115">
        <v>8</v>
      </c>
      <c r="N151" s="116">
        <f>N149+M151</f>
        <v>477</v>
      </c>
      <c r="P151" s="5"/>
    </row>
    <row r="152" spans="1:22" ht="15" customHeight="1">
      <c r="A152" s="112"/>
      <c r="B152" s="114"/>
      <c r="C152" s="33" t="s">
        <v>9</v>
      </c>
      <c r="D152" s="35" t="str">
        <f>VLOOKUP(D151,$R$14:$U$26,4,FALSE)</f>
        <v>이정구</v>
      </c>
      <c r="E152" s="35" t="str">
        <f>VLOOKUP(E151,$R$14:$U$26,4,FALSE)</f>
        <v>이정구</v>
      </c>
      <c r="F152" s="35" t="str">
        <f>VLOOKUP(F151,$R$14:$U$26,4,FALSE)</f>
        <v>이정구</v>
      </c>
      <c r="G152" s="35" t="str">
        <f>VLOOKUP(G151,$R$14:$U$26,4,FALSE)</f>
        <v>이정구</v>
      </c>
      <c r="H152" s="35"/>
      <c r="I152" s="35" t="str">
        <f>VLOOKUP(I151,$R$14:$U$26,4,FALSE)</f>
        <v>이정구</v>
      </c>
      <c r="J152" s="35" t="str">
        <f>VLOOKUP(J151,$R$14:$U$26,4,FALSE)</f>
        <v>이정구</v>
      </c>
      <c r="K152" s="35" t="str">
        <f>VLOOKUP(K151,$R$14:$U$26,4,FALSE)</f>
        <v>이정구</v>
      </c>
      <c r="L152" s="55" t="str">
        <f>VLOOKUP(L151,$R$14:$U$26,4,FALSE)</f>
        <v>이정구</v>
      </c>
      <c r="M152" s="115"/>
      <c r="N152" s="116"/>
      <c r="P152" s="5"/>
    </row>
    <row r="153" spans="1:22" s="5" customFormat="1" ht="15" customHeight="1">
      <c r="A153" s="111">
        <v>61</v>
      </c>
      <c r="B153" s="113">
        <v>44168</v>
      </c>
      <c r="C153" s="33" t="s">
        <v>8</v>
      </c>
      <c r="D153" s="34" t="s">
        <v>18</v>
      </c>
      <c r="E153" s="34" t="s">
        <v>18</v>
      </c>
      <c r="F153" s="34" t="s">
        <v>18</v>
      </c>
      <c r="G153" s="34" t="s">
        <v>18</v>
      </c>
      <c r="H153" s="34"/>
      <c r="I153" s="34" t="s">
        <v>18</v>
      </c>
      <c r="J153" s="34" t="s">
        <v>18</v>
      </c>
      <c r="K153" s="34" t="s">
        <v>18</v>
      </c>
      <c r="L153" s="34" t="s">
        <v>18</v>
      </c>
      <c r="M153" s="115">
        <v>8</v>
      </c>
      <c r="N153" s="116">
        <f>N151+M153</f>
        <v>485</v>
      </c>
      <c r="Q153" s="4"/>
      <c r="R153" s="6"/>
      <c r="S153" s="6"/>
      <c r="T153" s="4"/>
      <c r="U153" s="4"/>
      <c r="V153" s="4"/>
    </row>
    <row r="154" spans="1:22" s="5" customFormat="1" ht="15" customHeight="1">
      <c r="A154" s="112"/>
      <c r="B154" s="114"/>
      <c r="C154" s="33" t="s">
        <v>9</v>
      </c>
      <c r="D154" s="35" t="str">
        <f>VLOOKUP(D153,$R$14:$U$26,4,FALSE)</f>
        <v>엄순현</v>
      </c>
      <c r="E154" s="35" t="str">
        <f>VLOOKUP(E153,$R$14:$U$26,4,FALSE)</f>
        <v>엄순현</v>
      </c>
      <c r="F154" s="35" t="str">
        <f>VLOOKUP(F153,$R$14:$U$26,4,FALSE)</f>
        <v>엄순현</v>
      </c>
      <c r="G154" s="35" t="str">
        <f>VLOOKUP(G153,$R$14:$U$26,4,FALSE)</f>
        <v>엄순현</v>
      </c>
      <c r="H154" s="35"/>
      <c r="I154" s="35" t="str">
        <f>VLOOKUP(I153,$R$14:$U$26,4,FALSE)</f>
        <v>엄순현</v>
      </c>
      <c r="J154" s="35" t="str">
        <f>VLOOKUP(J153,$R$14:$U$26,4,FALSE)</f>
        <v>엄순현</v>
      </c>
      <c r="K154" s="35" t="str">
        <f>VLOOKUP(K153,$R$14:$U$26,4,FALSE)</f>
        <v>엄순현</v>
      </c>
      <c r="L154" s="35" t="str">
        <f>VLOOKUP(L153,$R$14:$U$26,4,FALSE)</f>
        <v>엄순현</v>
      </c>
      <c r="M154" s="115"/>
      <c r="N154" s="116"/>
      <c r="Q154" s="4"/>
      <c r="R154" s="6"/>
      <c r="S154" s="6"/>
      <c r="T154" s="4"/>
      <c r="U154" s="4"/>
      <c r="V154" s="4"/>
    </row>
    <row r="155" spans="1:22" s="5" customFormat="1" ht="15" customHeight="1">
      <c r="A155" s="111">
        <v>62</v>
      </c>
      <c r="B155" s="113">
        <v>44169</v>
      </c>
      <c r="C155" s="33" t="s">
        <v>8</v>
      </c>
      <c r="D155" s="34" t="s">
        <v>18</v>
      </c>
      <c r="E155" s="34" t="s">
        <v>18</v>
      </c>
      <c r="F155" s="34" t="s">
        <v>18</v>
      </c>
      <c r="G155" s="34" t="s">
        <v>18</v>
      </c>
      <c r="H155" s="34"/>
      <c r="I155" s="34" t="s">
        <v>18</v>
      </c>
      <c r="J155" s="34" t="s">
        <v>18</v>
      </c>
      <c r="K155" s="34" t="s">
        <v>18</v>
      </c>
      <c r="L155" s="34" t="s">
        <v>18</v>
      </c>
      <c r="M155" s="115">
        <v>8</v>
      </c>
      <c r="N155" s="116">
        <f>N153+M155</f>
        <v>493</v>
      </c>
      <c r="Q155" s="4"/>
      <c r="R155" s="6"/>
      <c r="S155" s="6"/>
      <c r="T155" s="4"/>
      <c r="U155" s="4"/>
      <c r="V155" s="4"/>
    </row>
    <row r="156" spans="1:22" s="5" customFormat="1" ht="15" customHeight="1">
      <c r="A156" s="112"/>
      <c r="B156" s="114"/>
      <c r="C156" s="33" t="s">
        <v>9</v>
      </c>
      <c r="D156" s="35" t="str">
        <f>VLOOKUP(D155,$R$14:$U$26,4,FALSE)</f>
        <v>엄순현</v>
      </c>
      <c r="E156" s="35" t="str">
        <f>VLOOKUP(E155,$R$14:$U$26,4,FALSE)</f>
        <v>엄순현</v>
      </c>
      <c r="F156" s="35" t="str">
        <f>VLOOKUP(F155,$R$14:$U$26,4,FALSE)</f>
        <v>엄순현</v>
      </c>
      <c r="G156" s="35" t="str">
        <f>VLOOKUP(G155,$R$14:$U$26,4,FALSE)</f>
        <v>엄순현</v>
      </c>
      <c r="H156" s="35"/>
      <c r="I156" s="35" t="str">
        <f>VLOOKUP(I155,$R$14:$U$26,4,FALSE)</f>
        <v>엄순현</v>
      </c>
      <c r="J156" s="35" t="str">
        <f>VLOOKUP(J155,$R$14:$U$26,4,FALSE)</f>
        <v>엄순현</v>
      </c>
      <c r="K156" s="35" t="str">
        <f>VLOOKUP(K155,$R$14:$U$26,4,FALSE)</f>
        <v>엄순현</v>
      </c>
      <c r="L156" s="35" t="str">
        <f>VLOOKUP(L155,$R$14:$U$26,4,FALSE)</f>
        <v>엄순현</v>
      </c>
      <c r="M156" s="115"/>
      <c r="N156" s="116"/>
      <c r="Q156" s="4"/>
      <c r="R156" s="6"/>
      <c r="S156" s="6"/>
      <c r="T156" s="4"/>
      <c r="U156" s="4"/>
      <c r="V156" s="4"/>
    </row>
    <row r="157" spans="1:22" s="5" customFormat="1" ht="15" customHeight="1">
      <c r="A157" s="119">
        <v>63</v>
      </c>
      <c r="B157" s="121">
        <v>44172</v>
      </c>
      <c r="C157" s="70" t="s">
        <v>166</v>
      </c>
      <c r="D157" s="46" t="s">
        <v>18</v>
      </c>
      <c r="E157" s="46" t="s">
        <v>18</v>
      </c>
      <c r="F157" s="46" t="s">
        <v>18</v>
      </c>
      <c r="G157" s="46" t="s">
        <v>18</v>
      </c>
      <c r="H157" s="46"/>
      <c r="I157" s="46" t="s">
        <v>18</v>
      </c>
      <c r="J157" s="46" t="s">
        <v>18</v>
      </c>
      <c r="K157" s="46" t="s">
        <v>18</v>
      </c>
      <c r="L157" s="46" t="s">
        <v>18</v>
      </c>
      <c r="M157" s="123">
        <v>8</v>
      </c>
      <c r="N157" s="124">
        <f>N155+M157</f>
        <v>501</v>
      </c>
      <c r="Q157" s="4"/>
      <c r="R157" s="6"/>
      <c r="S157" s="6"/>
      <c r="T157" s="4"/>
      <c r="U157" s="4"/>
      <c r="V157" s="4"/>
    </row>
    <row r="158" spans="1:22" s="5" customFormat="1" ht="15" customHeight="1">
      <c r="A158" s="120"/>
      <c r="B158" s="122"/>
      <c r="C158" s="19" t="s">
        <v>9</v>
      </c>
      <c r="D158" s="1" t="str">
        <f>VLOOKUP(D157,$R$14:$U$26,4,FALSE)</f>
        <v>엄순현</v>
      </c>
      <c r="E158" s="1" t="str">
        <f>VLOOKUP(E157,$R$14:$U$26,4,FALSE)</f>
        <v>엄순현</v>
      </c>
      <c r="F158" s="1" t="str">
        <f>VLOOKUP(F157,$R$14:$U$26,4,FALSE)</f>
        <v>엄순현</v>
      </c>
      <c r="G158" s="1" t="str">
        <f>VLOOKUP(G157,$R$14:$U$26,4,FALSE)</f>
        <v>엄순현</v>
      </c>
      <c r="H158" s="1"/>
      <c r="I158" s="1" t="str">
        <f>VLOOKUP(I157,$R$14:$U$26,4,FALSE)</f>
        <v>엄순현</v>
      </c>
      <c r="J158" s="1" t="str">
        <f>VLOOKUP(J157,$R$14:$U$26,4,FALSE)</f>
        <v>엄순현</v>
      </c>
      <c r="K158" s="1" t="str">
        <f>VLOOKUP(K157,$R$14:$U$26,4,FALSE)</f>
        <v>엄순현</v>
      </c>
      <c r="L158" s="1" t="str">
        <f>VLOOKUP(L157,$R$14:$U$26,4,FALSE)</f>
        <v>엄순현</v>
      </c>
      <c r="M158" s="123"/>
      <c r="N158" s="124"/>
      <c r="Q158" s="4"/>
      <c r="R158" s="6"/>
      <c r="S158" s="6"/>
      <c r="T158" s="4"/>
      <c r="U158" s="4"/>
      <c r="V158" s="4"/>
    </row>
    <row r="159" spans="1:22" s="5" customFormat="1" ht="15" customHeight="1">
      <c r="A159" s="119">
        <v>64</v>
      </c>
      <c r="B159" s="121">
        <v>44173</v>
      </c>
      <c r="C159" s="19" t="s">
        <v>8</v>
      </c>
      <c r="D159" s="46" t="s">
        <v>18</v>
      </c>
      <c r="E159" s="46" t="s">
        <v>18</v>
      </c>
      <c r="F159" s="46" t="s">
        <v>18</v>
      </c>
      <c r="G159" s="46" t="s">
        <v>18</v>
      </c>
      <c r="H159" s="46"/>
      <c r="I159" s="46" t="s">
        <v>18</v>
      </c>
      <c r="J159" s="46" t="s">
        <v>18</v>
      </c>
      <c r="K159" s="46" t="s">
        <v>18</v>
      </c>
      <c r="L159" s="46" t="s">
        <v>18</v>
      </c>
      <c r="M159" s="123">
        <v>8</v>
      </c>
      <c r="N159" s="124">
        <f>N157+M159</f>
        <v>509</v>
      </c>
      <c r="Q159" s="4"/>
      <c r="R159" s="6"/>
      <c r="S159" s="6"/>
      <c r="T159" s="4"/>
      <c r="U159" s="4"/>
      <c r="V159" s="4"/>
    </row>
    <row r="160" spans="1:22" s="5" customFormat="1" ht="15" customHeight="1">
      <c r="A160" s="120"/>
      <c r="B160" s="122"/>
      <c r="C160" s="19" t="s">
        <v>9</v>
      </c>
      <c r="D160" s="1" t="str">
        <f>VLOOKUP(D159,$R$14:$U$26,4,FALSE)</f>
        <v>엄순현</v>
      </c>
      <c r="E160" s="1" t="str">
        <f>VLOOKUP(E159,$R$14:$U$26,4,FALSE)</f>
        <v>엄순현</v>
      </c>
      <c r="F160" s="1" t="str">
        <f>VLOOKUP(F159,$R$14:$U$26,4,FALSE)</f>
        <v>엄순현</v>
      </c>
      <c r="G160" s="1" t="str">
        <f>VLOOKUP(G159,$R$14:$U$26,4,FALSE)</f>
        <v>엄순현</v>
      </c>
      <c r="H160" s="1"/>
      <c r="I160" s="1" t="str">
        <f>VLOOKUP(I159,$R$14:$U$26,4,FALSE)</f>
        <v>엄순현</v>
      </c>
      <c r="J160" s="1" t="str">
        <f>VLOOKUP(J159,$R$14:$U$26,4,FALSE)</f>
        <v>엄순현</v>
      </c>
      <c r="K160" s="1" t="str">
        <f>VLOOKUP(K159,$R$14:$U$26,4,FALSE)</f>
        <v>엄순현</v>
      </c>
      <c r="L160" s="1" t="str">
        <f>VLOOKUP(L159,$R$14:$U$26,4,FALSE)</f>
        <v>엄순현</v>
      </c>
      <c r="M160" s="123"/>
      <c r="N160" s="124"/>
      <c r="Q160" s="4"/>
      <c r="R160" s="6"/>
      <c r="S160" s="6"/>
      <c r="T160" s="4"/>
      <c r="U160" s="4"/>
      <c r="V160" s="4"/>
    </row>
    <row r="161" spans="1:22" s="5" customFormat="1" ht="15" customHeight="1">
      <c r="A161" s="119">
        <v>65</v>
      </c>
      <c r="B161" s="121">
        <v>44174</v>
      </c>
      <c r="C161" s="19" t="s">
        <v>8</v>
      </c>
      <c r="D161" s="46" t="s">
        <v>18</v>
      </c>
      <c r="E161" s="46" t="s">
        <v>18</v>
      </c>
      <c r="F161" s="46" t="s">
        <v>18</v>
      </c>
      <c r="G161" s="46" t="s">
        <v>18</v>
      </c>
      <c r="H161" s="46"/>
      <c r="I161" s="46" t="s">
        <v>18</v>
      </c>
      <c r="J161" s="46" t="s">
        <v>18</v>
      </c>
      <c r="K161" s="46" t="s">
        <v>18</v>
      </c>
      <c r="L161" s="52" t="s">
        <v>18</v>
      </c>
      <c r="M161" s="123">
        <v>8</v>
      </c>
      <c r="N161" s="124">
        <f>N159+M161</f>
        <v>517</v>
      </c>
      <c r="Q161" s="4"/>
      <c r="R161" s="6"/>
      <c r="S161" s="6"/>
      <c r="T161" s="4"/>
      <c r="U161" s="4"/>
      <c r="V161" s="4"/>
    </row>
    <row r="162" spans="1:22" s="5" customFormat="1" ht="15" customHeight="1">
      <c r="A162" s="120"/>
      <c r="B162" s="122"/>
      <c r="C162" s="19" t="s">
        <v>9</v>
      </c>
      <c r="D162" s="1" t="str">
        <f>VLOOKUP(D161,$R$14:$U$26,4,FALSE)</f>
        <v>엄순현</v>
      </c>
      <c r="E162" s="1" t="str">
        <f>VLOOKUP(E161,$R$14:$U$26,4,FALSE)</f>
        <v>엄순현</v>
      </c>
      <c r="F162" s="1" t="str">
        <f>VLOOKUP(F161,$R$14:$U$26,4,FALSE)</f>
        <v>엄순현</v>
      </c>
      <c r="G162" s="1" t="str">
        <f>VLOOKUP(G161,$R$14:$U$26,4,FALSE)</f>
        <v>엄순현</v>
      </c>
      <c r="H162" s="1"/>
      <c r="I162" s="1" t="str">
        <f>VLOOKUP(I161,$R$14:$U$26,4,FALSE)</f>
        <v>엄순현</v>
      </c>
      <c r="J162" s="1" t="str">
        <f>VLOOKUP(J161,$R$14:$U$26,4,FALSE)</f>
        <v>엄순현</v>
      </c>
      <c r="K162" s="1" t="str">
        <f>VLOOKUP(K161,$R$14:$U$26,4,FALSE)</f>
        <v>엄순현</v>
      </c>
      <c r="L162" s="53" t="str">
        <f>VLOOKUP(L161,$R$14:$U$26,4,FALSE)</f>
        <v>엄순현</v>
      </c>
      <c r="M162" s="123"/>
      <c r="N162" s="124"/>
      <c r="Q162" s="4"/>
      <c r="R162" s="6"/>
      <c r="S162" s="6"/>
      <c r="T162" s="4"/>
      <c r="U162" s="4"/>
      <c r="V162" s="4"/>
    </row>
    <row r="163" spans="1:22" s="5" customFormat="1" ht="15" customHeight="1">
      <c r="A163" s="119">
        <v>66</v>
      </c>
      <c r="B163" s="121">
        <v>44175</v>
      </c>
      <c r="C163" s="19" t="s">
        <v>8</v>
      </c>
      <c r="D163" s="46" t="s">
        <v>19</v>
      </c>
      <c r="E163" s="46" t="s">
        <v>19</v>
      </c>
      <c r="F163" s="46" t="s">
        <v>19</v>
      </c>
      <c r="G163" s="46" t="s">
        <v>19</v>
      </c>
      <c r="H163" s="46"/>
      <c r="I163" s="46" t="s">
        <v>19</v>
      </c>
      <c r="J163" s="46" t="s">
        <v>19</v>
      </c>
      <c r="K163" s="46" t="s">
        <v>162</v>
      </c>
      <c r="L163" s="46" t="s">
        <v>19</v>
      </c>
      <c r="M163" s="123">
        <v>8</v>
      </c>
      <c r="N163" s="124">
        <f>N161+M163</f>
        <v>525</v>
      </c>
      <c r="Q163" s="4"/>
      <c r="R163" s="6"/>
      <c r="S163" s="6"/>
      <c r="T163" s="4"/>
      <c r="U163" s="4"/>
      <c r="V163" s="4"/>
    </row>
    <row r="164" spans="1:22" s="5" customFormat="1" ht="15" customHeight="1">
      <c r="A164" s="120"/>
      <c r="B164" s="122"/>
      <c r="C164" s="19" t="s">
        <v>9</v>
      </c>
      <c r="D164" s="1" t="str">
        <f>VLOOKUP(D163,$R$14:$U$26,4,FALSE)</f>
        <v>엄순현</v>
      </c>
      <c r="E164" s="1" t="str">
        <f>VLOOKUP(E163,$R$14:$U$26,4,FALSE)</f>
        <v>엄순현</v>
      </c>
      <c r="F164" s="1" t="str">
        <f>VLOOKUP(F163,$R$14:$U$26,4,FALSE)</f>
        <v>엄순현</v>
      </c>
      <c r="G164" s="1" t="str">
        <f>VLOOKUP(G163,$R$14:$U$26,4,FALSE)</f>
        <v>엄순현</v>
      </c>
      <c r="H164" s="1"/>
      <c r="I164" s="1" t="str">
        <f>VLOOKUP(I163,$R$14:$U$26,4,FALSE)</f>
        <v>엄순현</v>
      </c>
      <c r="J164" s="1" t="str">
        <f>VLOOKUP(J163,$R$14:$U$26,4,FALSE)</f>
        <v>엄순현</v>
      </c>
      <c r="K164" s="1" t="str">
        <f>VLOOKUP(K163,$R$14:$U$26,4,FALSE)</f>
        <v>엄순현</v>
      </c>
      <c r="L164" s="1" t="str">
        <f>VLOOKUP(L163,$R$14:$U$26,4,FALSE)</f>
        <v>엄순현</v>
      </c>
      <c r="M164" s="123"/>
      <c r="N164" s="124"/>
      <c r="Q164" s="4"/>
      <c r="R164" s="6"/>
      <c r="S164" s="6"/>
      <c r="T164" s="4"/>
      <c r="U164" s="4"/>
      <c r="V164" s="4"/>
    </row>
    <row r="165" spans="1:22" s="5" customFormat="1" ht="15" customHeight="1">
      <c r="A165" s="119">
        <v>67</v>
      </c>
      <c r="B165" s="121">
        <v>44176</v>
      </c>
      <c r="C165" s="19" t="s">
        <v>8</v>
      </c>
      <c r="D165" s="46" t="s">
        <v>19</v>
      </c>
      <c r="E165" s="46" t="s">
        <v>19</v>
      </c>
      <c r="F165" s="46" t="s">
        <v>19</v>
      </c>
      <c r="G165" s="46" t="s">
        <v>19</v>
      </c>
      <c r="H165" s="1"/>
      <c r="I165" s="46" t="s">
        <v>19</v>
      </c>
      <c r="J165" s="46" t="s">
        <v>19</v>
      </c>
      <c r="K165" s="46" t="s">
        <v>19</v>
      </c>
      <c r="L165" s="46" t="s">
        <v>19</v>
      </c>
      <c r="M165" s="123">
        <v>8</v>
      </c>
      <c r="N165" s="124">
        <f>N163+M165</f>
        <v>533</v>
      </c>
      <c r="Q165" s="4"/>
      <c r="R165" s="6"/>
      <c r="S165" s="6"/>
      <c r="T165" s="4"/>
      <c r="U165" s="4"/>
      <c r="V165" s="4"/>
    </row>
    <row r="166" spans="1:22" s="5" customFormat="1" ht="15" customHeight="1">
      <c r="A166" s="120"/>
      <c r="B166" s="122"/>
      <c r="C166" s="19" t="s">
        <v>9</v>
      </c>
      <c r="D166" s="1" t="str">
        <f>VLOOKUP(D165,$R$14:$U$26,4,FALSE)</f>
        <v>엄순현</v>
      </c>
      <c r="E166" s="1" t="str">
        <f>VLOOKUP(E165,$R$14:$U$26,4,FALSE)</f>
        <v>엄순현</v>
      </c>
      <c r="F166" s="1" t="str">
        <f>VLOOKUP(F165,$R$14:$U$26,4,FALSE)</f>
        <v>엄순현</v>
      </c>
      <c r="G166" s="1" t="str">
        <f>VLOOKUP(G165,$R$14:$U$26,4,FALSE)</f>
        <v>엄순현</v>
      </c>
      <c r="H166" s="1"/>
      <c r="I166" s="1" t="str">
        <f>VLOOKUP(I165,$R$14:$U$26,4,FALSE)</f>
        <v>엄순현</v>
      </c>
      <c r="J166" s="1" t="str">
        <f>VLOOKUP(J165,$R$14:$U$26,4,FALSE)</f>
        <v>엄순현</v>
      </c>
      <c r="K166" s="1" t="str">
        <f>VLOOKUP(K165,$R$14:$U$26,4,FALSE)</f>
        <v>엄순현</v>
      </c>
      <c r="L166" s="1" t="str">
        <f>VLOOKUP(L165,$R$14:$U$26,4,FALSE)</f>
        <v>엄순현</v>
      </c>
      <c r="M166" s="123"/>
      <c r="N166" s="124"/>
      <c r="Q166" s="4"/>
      <c r="R166" s="6"/>
      <c r="S166" s="6"/>
      <c r="T166" s="4"/>
      <c r="U166" s="4"/>
      <c r="V166" s="4"/>
    </row>
    <row r="167" spans="1:22" s="5" customFormat="1" ht="15" customHeight="1">
      <c r="A167" s="111">
        <v>68</v>
      </c>
      <c r="B167" s="113">
        <v>44179</v>
      </c>
      <c r="C167" s="33" t="s">
        <v>8</v>
      </c>
      <c r="D167" s="34" t="s">
        <v>19</v>
      </c>
      <c r="E167" s="34" t="s">
        <v>19</v>
      </c>
      <c r="F167" s="34" t="s">
        <v>19</v>
      </c>
      <c r="G167" s="34" t="s">
        <v>19</v>
      </c>
      <c r="H167" s="34"/>
      <c r="I167" s="34" t="s">
        <v>19</v>
      </c>
      <c r="J167" s="34" t="s">
        <v>19</v>
      </c>
      <c r="K167" s="34" t="s">
        <v>19</v>
      </c>
      <c r="L167" s="34" t="s">
        <v>19</v>
      </c>
      <c r="M167" s="115">
        <v>8</v>
      </c>
      <c r="N167" s="116">
        <f>N165+M167</f>
        <v>541</v>
      </c>
      <c r="Q167" s="4"/>
      <c r="R167" s="6"/>
      <c r="S167" s="6"/>
      <c r="T167" s="4"/>
      <c r="U167" s="4"/>
      <c r="V167" s="4"/>
    </row>
    <row r="168" spans="1:22" s="5" customFormat="1" ht="15" customHeight="1">
      <c r="A168" s="112"/>
      <c r="B168" s="114"/>
      <c r="C168" s="33" t="s">
        <v>9</v>
      </c>
      <c r="D168" s="35" t="str">
        <f>VLOOKUP(D167,$R$14:$U$26,4,FALSE)</f>
        <v>엄순현</v>
      </c>
      <c r="E168" s="35" t="str">
        <f>VLOOKUP(E167,$R$14:$U$26,4,FALSE)</f>
        <v>엄순현</v>
      </c>
      <c r="F168" s="35" t="str">
        <f>VLOOKUP(F167,$R$14:$U$26,4,FALSE)</f>
        <v>엄순현</v>
      </c>
      <c r="G168" s="35" t="str">
        <f>VLOOKUP(G167,$R$14:$U$26,4,FALSE)</f>
        <v>엄순현</v>
      </c>
      <c r="H168" s="35"/>
      <c r="I168" s="35" t="str">
        <f>VLOOKUP(I167,$R$14:$U$26,4,FALSE)</f>
        <v>엄순현</v>
      </c>
      <c r="J168" s="35" t="str">
        <f>VLOOKUP(J167,$R$14:$U$26,4,FALSE)</f>
        <v>엄순현</v>
      </c>
      <c r="K168" s="35" t="str">
        <f>VLOOKUP(K167,$R$14:$U$26,4,FALSE)</f>
        <v>엄순현</v>
      </c>
      <c r="L168" s="35" t="str">
        <f>VLOOKUP(L167,$R$14:$U$26,4,FALSE)</f>
        <v>엄순현</v>
      </c>
      <c r="M168" s="115"/>
      <c r="N168" s="116"/>
      <c r="Q168" s="4"/>
      <c r="R168" s="6"/>
      <c r="S168" s="6"/>
      <c r="T168" s="4"/>
      <c r="U168" s="4"/>
      <c r="V168" s="4"/>
    </row>
    <row r="169" spans="1:22" s="5" customFormat="1" ht="15" customHeight="1">
      <c r="A169" s="111">
        <v>69</v>
      </c>
      <c r="B169" s="113">
        <v>44180</v>
      </c>
      <c r="C169" s="33" t="s">
        <v>8</v>
      </c>
      <c r="D169" s="34" t="s">
        <v>19</v>
      </c>
      <c r="E169" s="34" t="s">
        <v>19</v>
      </c>
      <c r="F169" s="34" t="s">
        <v>19</v>
      </c>
      <c r="G169" s="34" t="s">
        <v>19</v>
      </c>
      <c r="H169" s="34"/>
      <c r="I169" s="34" t="s">
        <v>19</v>
      </c>
      <c r="J169" s="34" t="s">
        <v>19</v>
      </c>
      <c r="K169" s="34" t="s">
        <v>19</v>
      </c>
      <c r="L169" s="34" t="s">
        <v>19</v>
      </c>
      <c r="M169" s="115">
        <v>8</v>
      </c>
      <c r="N169" s="116">
        <f>N167+M169</f>
        <v>549</v>
      </c>
      <c r="Q169" s="4"/>
      <c r="R169" s="6"/>
      <c r="S169" s="6"/>
      <c r="T169" s="4"/>
      <c r="U169" s="4"/>
      <c r="V169" s="4"/>
    </row>
    <row r="170" spans="1:22" s="5" customFormat="1" ht="15" customHeight="1">
      <c r="A170" s="112"/>
      <c r="B170" s="114"/>
      <c r="C170" s="33" t="s">
        <v>9</v>
      </c>
      <c r="D170" s="35" t="str">
        <f>VLOOKUP(D169,$R$14:$U$26,4,FALSE)</f>
        <v>엄순현</v>
      </c>
      <c r="E170" s="35" t="str">
        <f>VLOOKUP(E169,$R$14:$U$26,4,FALSE)</f>
        <v>엄순현</v>
      </c>
      <c r="F170" s="35" t="str">
        <f>VLOOKUP(F169,$R$14:$U$26,4,FALSE)</f>
        <v>엄순현</v>
      </c>
      <c r="G170" s="35" t="str">
        <f>VLOOKUP(G169,$R$14:$U$26,4,FALSE)</f>
        <v>엄순현</v>
      </c>
      <c r="H170" s="35"/>
      <c r="I170" s="35" t="str">
        <f>VLOOKUP(I169,$R$14:$U$26,4,FALSE)</f>
        <v>엄순현</v>
      </c>
      <c r="J170" s="35" t="str">
        <f>VLOOKUP(J169,$R$14:$U$26,4,FALSE)</f>
        <v>엄순현</v>
      </c>
      <c r="K170" s="35" t="str">
        <f>VLOOKUP(K169,$R$14:$U$26,4,FALSE)</f>
        <v>엄순현</v>
      </c>
      <c r="L170" s="35" t="str">
        <f>VLOOKUP(L169,$R$14:$U$26,4,FALSE)</f>
        <v>엄순현</v>
      </c>
      <c r="M170" s="115"/>
      <c r="N170" s="116"/>
      <c r="Q170" s="4"/>
      <c r="R170" s="6"/>
      <c r="S170" s="6"/>
      <c r="T170" s="4"/>
      <c r="U170" s="4"/>
      <c r="V170" s="4"/>
    </row>
    <row r="171" spans="1:22" s="5" customFormat="1" ht="15" customHeight="1">
      <c r="A171" s="111">
        <v>70</v>
      </c>
      <c r="B171" s="113">
        <v>44181</v>
      </c>
      <c r="C171" s="33" t="s">
        <v>8</v>
      </c>
      <c r="D171" s="34" t="s">
        <v>19</v>
      </c>
      <c r="E171" s="34" t="s">
        <v>19</v>
      </c>
      <c r="F171" s="34" t="s">
        <v>19</v>
      </c>
      <c r="G171" s="34" t="s">
        <v>19</v>
      </c>
      <c r="H171" s="34"/>
      <c r="I171" s="34" t="s">
        <v>19</v>
      </c>
      <c r="J171" s="34" t="s">
        <v>19</v>
      </c>
      <c r="K171" s="34" t="s">
        <v>19</v>
      </c>
      <c r="L171" s="54" t="s">
        <v>19</v>
      </c>
      <c r="M171" s="115">
        <v>8</v>
      </c>
      <c r="N171" s="116">
        <f>N169+M171</f>
        <v>557</v>
      </c>
      <c r="Q171" s="4"/>
      <c r="R171" s="6"/>
      <c r="S171" s="6"/>
      <c r="T171" s="4"/>
      <c r="U171" s="4"/>
      <c r="V171" s="4"/>
    </row>
    <row r="172" spans="1:22" s="5" customFormat="1" ht="15" customHeight="1">
      <c r="A172" s="112"/>
      <c r="B172" s="114"/>
      <c r="C172" s="33" t="s">
        <v>9</v>
      </c>
      <c r="D172" s="35" t="str">
        <f>VLOOKUP(D171,$R$14:$U$26,4,FALSE)</f>
        <v>엄순현</v>
      </c>
      <c r="E172" s="35" t="str">
        <f>VLOOKUP(E171,$R$14:$U$26,4,FALSE)</f>
        <v>엄순현</v>
      </c>
      <c r="F172" s="35" t="str">
        <f>VLOOKUP(F171,$R$14:$U$26,4,FALSE)</f>
        <v>엄순현</v>
      </c>
      <c r="G172" s="35" t="str">
        <f>VLOOKUP(G171,$R$14:$U$26,4,FALSE)</f>
        <v>엄순현</v>
      </c>
      <c r="H172" s="35"/>
      <c r="I172" s="35" t="str">
        <f>VLOOKUP(I171,$R$14:$U$26,4,FALSE)</f>
        <v>엄순현</v>
      </c>
      <c r="J172" s="35" t="str">
        <f>VLOOKUP(J171,$R$14:$U$26,4,FALSE)</f>
        <v>엄순현</v>
      </c>
      <c r="K172" s="35" t="str">
        <f>VLOOKUP(K171,$R$14:$U$26,4,FALSE)</f>
        <v>엄순현</v>
      </c>
      <c r="L172" s="55" t="str">
        <f>VLOOKUP(L171,$R$14:$U$26,4,FALSE)</f>
        <v>엄순현</v>
      </c>
      <c r="M172" s="115"/>
      <c r="N172" s="116"/>
      <c r="Q172" s="4"/>
      <c r="R172" s="6"/>
      <c r="S172" s="6"/>
      <c r="T172" s="4"/>
      <c r="U172" s="4"/>
      <c r="V172" s="4"/>
    </row>
    <row r="173" spans="1:22" s="5" customFormat="1" ht="15" customHeight="1">
      <c r="A173" s="111">
        <v>71</v>
      </c>
      <c r="B173" s="113">
        <v>44182</v>
      </c>
      <c r="C173" s="33" t="s">
        <v>8</v>
      </c>
      <c r="D173" s="34" t="s">
        <v>24</v>
      </c>
      <c r="E173" s="34" t="s">
        <v>24</v>
      </c>
      <c r="F173" s="34" t="s">
        <v>24</v>
      </c>
      <c r="G173" s="34" t="s">
        <v>24</v>
      </c>
      <c r="H173" s="34"/>
      <c r="I173" s="34" t="s">
        <v>24</v>
      </c>
      <c r="J173" s="34" t="s">
        <v>24</v>
      </c>
      <c r="K173" s="34" t="s">
        <v>24</v>
      </c>
      <c r="L173" s="34" t="s">
        <v>24</v>
      </c>
      <c r="M173" s="115">
        <v>8</v>
      </c>
      <c r="N173" s="116">
        <f>N171+M173</f>
        <v>565</v>
      </c>
      <c r="Q173" s="4"/>
      <c r="R173" s="6"/>
      <c r="S173" s="6"/>
      <c r="T173" s="4"/>
      <c r="U173" s="4"/>
      <c r="V173" s="4"/>
    </row>
    <row r="174" spans="1:22" s="5" customFormat="1" ht="15" customHeight="1">
      <c r="A174" s="112"/>
      <c r="B174" s="114"/>
      <c r="C174" s="33" t="s">
        <v>9</v>
      </c>
      <c r="D174" s="35" t="str">
        <f>VLOOKUP(D173,$R$14:$U$27,4,FALSE)</f>
        <v>엄순현</v>
      </c>
      <c r="E174" s="35" t="str">
        <f>VLOOKUP(E173,$R$14:$U$27,4,FALSE)</f>
        <v>엄순현</v>
      </c>
      <c r="F174" s="35" t="str">
        <f>VLOOKUP(F173,$R$14:$U$27,4,FALSE)</f>
        <v>엄순현</v>
      </c>
      <c r="G174" s="35" t="str">
        <f>VLOOKUP(G173,$R$14:$U$27,4,FALSE)</f>
        <v>엄순현</v>
      </c>
      <c r="H174" s="35"/>
      <c r="I174" s="35" t="str">
        <f>VLOOKUP(I173,$R$14:$U$27,4,FALSE)</f>
        <v>엄순현</v>
      </c>
      <c r="J174" s="35" t="str">
        <f>VLOOKUP(J173,$R$14:$U$27,4,FALSE)</f>
        <v>엄순현</v>
      </c>
      <c r="K174" s="35" t="str">
        <f>VLOOKUP(K173,$R$14:$U$27,4,FALSE)</f>
        <v>엄순현</v>
      </c>
      <c r="L174" s="35" t="str">
        <f>VLOOKUP(L173,$R$14:$U$27,4,FALSE)</f>
        <v>엄순현</v>
      </c>
      <c r="M174" s="115"/>
      <c r="N174" s="116"/>
      <c r="Q174" s="4"/>
      <c r="R174" s="6"/>
      <c r="S174" s="6"/>
      <c r="T174" s="4"/>
      <c r="U174" s="4"/>
      <c r="V174" s="4"/>
    </row>
    <row r="175" spans="1:22" s="5" customFormat="1" ht="15" customHeight="1">
      <c r="A175" s="111">
        <v>72</v>
      </c>
      <c r="B175" s="113">
        <v>44183</v>
      </c>
      <c r="C175" s="33" t="s">
        <v>8</v>
      </c>
      <c r="D175" s="34" t="s">
        <v>24</v>
      </c>
      <c r="E175" s="34" t="s">
        <v>24</v>
      </c>
      <c r="F175" s="34" t="s">
        <v>24</v>
      </c>
      <c r="G175" s="34" t="s">
        <v>24</v>
      </c>
      <c r="H175" s="34"/>
      <c r="I175" s="34" t="s">
        <v>24</v>
      </c>
      <c r="J175" s="34" t="s">
        <v>24</v>
      </c>
      <c r="K175" s="34" t="s">
        <v>24</v>
      </c>
      <c r="L175" s="34" t="s">
        <v>24</v>
      </c>
      <c r="M175" s="115">
        <v>8</v>
      </c>
      <c r="N175" s="116">
        <f>N173+M175</f>
        <v>573</v>
      </c>
      <c r="Q175" s="4"/>
      <c r="R175" s="6"/>
      <c r="S175" s="6"/>
      <c r="T175" s="4"/>
      <c r="U175" s="4"/>
      <c r="V175" s="4"/>
    </row>
    <row r="176" spans="1:22" s="5" customFormat="1" ht="15" customHeight="1">
      <c r="A176" s="112"/>
      <c r="B176" s="114"/>
      <c r="C176" s="33" t="s">
        <v>9</v>
      </c>
      <c r="D176" s="35" t="str">
        <f>VLOOKUP(D175,$R$14:$U$27,4,FALSE)</f>
        <v>엄순현</v>
      </c>
      <c r="E176" s="35" t="str">
        <f>VLOOKUP(E175,$R$14:$U$27,4,FALSE)</f>
        <v>엄순현</v>
      </c>
      <c r="F176" s="35" t="str">
        <f>VLOOKUP(F175,$R$14:$U$27,4,FALSE)</f>
        <v>엄순현</v>
      </c>
      <c r="G176" s="35" t="str">
        <f>VLOOKUP(G175,$R$14:$U$27,4,FALSE)</f>
        <v>엄순현</v>
      </c>
      <c r="H176" s="35"/>
      <c r="I176" s="35" t="str">
        <f>VLOOKUP(I175,$R$14:$U$27,4,FALSE)</f>
        <v>엄순현</v>
      </c>
      <c r="J176" s="35" t="str">
        <f>VLOOKUP(J175,$R$14:$U$27,4,FALSE)</f>
        <v>엄순현</v>
      </c>
      <c r="K176" s="35" t="str">
        <f>VLOOKUP(K175,$R$14:$U$27,4,FALSE)</f>
        <v>엄순현</v>
      </c>
      <c r="L176" s="35" t="str">
        <f>VLOOKUP(L175,$R$14:$U$27,4,FALSE)</f>
        <v>엄순현</v>
      </c>
      <c r="M176" s="115"/>
      <c r="N176" s="116"/>
      <c r="Q176" s="4"/>
      <c r="R176" s="6"/>
      <c r="S176" s="6"/>
      <c r="T176" s="4"/>
      <c r="U176" s="4"/>
      <c r="V176" s="4"/>
    </row>
    <row r="177" spans="1:22" s="5" customFormat="1" ht="15" customHeight="1">
      <c r="A177" s="119">
        <v>73</v>
      </c>
      <c r="B177" s="121">
        <v>44186</v>
      </c>
      <c r="C177" s="19" t="s">
        <v>8</v>
      </c>
      <c r="D177" s="46" t="s">
        <v>167</v>
      </c>
      <c r="E177" s="46" t="s">
        <v>163</v>
      </c>
      <c r="F177" s="46" t="s">
        <v>24</v>
      </c>
      <c r="G177" s="46" t="s">
        <v>24</v>
      </c>
      <c r="H177" s="46"/>
      <c r="I177" s="46" t="s">
        <v>24</v>
      </c>
      <c r="J177" s="46" t="s">
        <v>24</v>
      </c>
      <c r="K177" s="46" t="s">
        <v>24</v>
      </c>
      <c r="L177" s="46" t="s">
        <v>24</v>
      </c>
      <c r="M177" s="123">
        <v>8</v>
      </c>
      <c r="N177" s="124">
        <f>N175+M177</f>
        <v>581</v>
      </c>
      <c r="Q177" s="4"/>
      <c r="R177" s="6"/>
      <c r="S177" s="6"/>
      <c r="T177" s="4"/>
      <c r="U177" s="4"/>
      <c r="V177" s="4"/>
    </row>
    <row r="178" spans="1:22" s="5" customFormat="1" ht="15" customHeight="1">
      <c r="A178" s="120"/>
      <c r="B178" s="122"/>
      <c r="C178" s="19" t="s">
        <v>9</v>
      </c>
      <c r="D178" s="1" t="str">
        <f>VLOOKUP(D177,$R$14:$U$27,4,FALSE)</f>
        <v>엄순현</v>
      </c>
      <c r="E178" s="1" t="str">
        <f>VLOOKUP(E177,$R$14:$U$27,4,FALSE)</f>
        <v>엄순현</v>
      </c>
      <c r="F178" s="1" t="str">
        <f>VLOOKUP(F177,$R$14:$U$27,4,FALSE)</f>
        <v>엄순현</v>
      </c>
      <c r="G178" s="1" t="str">
        <f>VLOOKUP(G177,$R$14:$U$27,4,FALSE)</f>
        <v>엄순현</v>
      </c>
      <c r="H178" s="1"/>
      <c r="I178" s="1" t="str">
        <f>VLOOKUP(I177,$R$14:$U$27,4,FALSE)</f>
        <v>엄순현</v>
      </c>
      <c r="J178" s="1" t="str">
        <f>VLOOKUP(J177,$R$14:$U$27,4,FALSE)</f>
        <v>엄순현</v>
      </c>
      <c r="K178" s="1" t="str">
        <f>VLOOKUP(K177,$R$14:$U$27,4,FALSE)</f>
        <v>엄순현</v>
      </c>
      <c r="L178" s="1" t="str">
        <f>VLOOKUP(L177,$R$14:$U$27,4,FALSE)</f>
        <v>엄순현</v>
      </c>
      <c r="M178" s="123"/>
      <c r="N178" s="124"/>
      <c r="Q178" s="4"/>
      <c r="R178" s="6"/>
      <c r="S178" s="6"/>
      <c r="T178" s="4"/>
      <c r="U178" s="4"/>
      <c r="V178" s="4"/>
    </row>
    <row r="179" spans="1:22" s="5" customFormat="1" ht="15" customHeight="1">
      <c r="A179" s="119">
        <v>74</v>
      </c>
      <c r="B179" s="121">
        <v>44187</v>
      </c>
      <c r="C179" s="19" t="s">
        <v>8</v>
      </c>
      <c r="D179" s="46" t="s">
        <v>168</v>
      </c>
      <c r="E179" s="46" t="s">
        <v>24</v>
      </c>
      <c r="F179" s="46" t="s">
        <v>24</v>
      </c>
      <c r="G179" s="46" t="s">
        <v>24</v>
      </c>
      <c r="H179" s="46"/>
      <c r="I179" s="46" t="s">
        <v>24</v>
      </c>
      <c r="J179" s="46" t="s">
        <v>24</v>
      </c>
      <c r="K179" s="46" t="s">
        <v>168</v>
      </c>
      <c r="L179" s="46" t="s">
        <v>24</v>
      </c>
      <c r="M179" s="123">
        <v>8</v>
      </c>
      <c r="N179" s="124">
        <f>N177+M179</f>
        <v>589</v>
      </c>
      <c r="Q179" s="4"/>
      <c r="R179" s="6"/>
      <c r="S179" s="6"/>
      <c r="T179" s="4"/>
      <c r="U179" s="4"/>
      <c r="V179" s="4"/>
    </row>
    <row r="180" spans="1:22" s="5" customFormat="1" ht="15" customHeight="1">
      <c r="A180" s="120"/>
      <c r="B180" s="122"/>
      <c r="C180" s="19" t="s">
        <v>9</v>
      </c>
      <c r="D180" s="1" t="str">
        <f>VLOOKUP(D179,$R$14:$U$27,4,FALSE)</f>
        <v>엄순현</v>
      </c>
      <c r="E180" s="1" t="str">
        <f>VLOOKUP(E179,$R$14:$U$27,4,FALSE)</f>
        <v>엄순현</v>
      </c>
      <c r="F180" s="1" t="str">
        <f>VLOOKUP(F179,$R$14:$U$27,4,FALSE)</f>
        <v>엄순현</v>
      </c>
      <c r="G180" s="1" t="str">
        <f>VLOOKUP(G179,$R$14:$U$27,4,FALSE)</f>
        <v>엄순현</v>
      </c>
      <c r="H180" s="1"/>
      <c r="I180" s="1" t="str">
        <f>VLOOKUP(I179,$R$14:$U$27,4,FALSE)</f>
        <v>엄순현</v>
      </c>
      <c r="J180" s="1" t="str">
        <f>VLOOKUP(J179,$R$14:$U$27,4,FALSE)</f>
        <v>엄순현</v>
      </c>
      <c r="K180" s="1" t="str">
        <f>VLOOKUP(K179,$R$14:$U$27,4,FALSE)</f>
        <v>엄순현</v>
      </c>
      <c r="L180" s="1" t="str">
        <f>VLOOKUP(L179,$R$14:$U$27,4,FALSE)</f>
        <v>엄순현</v>
      </c>
      <c r="M180" s="123"/>
      <c r="N180" s="124"/>
      <c r="Q180" s="4"/>
      <c r="R180" s="6"/>
      <c r="S180" s="6"/>
      <c r="T180" s="4"/>
      <c r="U180" s="4"/>
      <c r="V180" s="4"/>
    </row>
    <row r="181" spans="1:22" s="5" customFormat="1" ht="15" customHeight="1">
      <c r="A181" s="119">
        <v>75</v>
      </c>
      <c r="B181" s="121">
        <v>44188</v>
      </c>
      <c r="C181" s="19" t="s">
        <v>8</v>
      </c>
      <c r="D181" s="46" t="s">
        <v>24</v>
      </c>
      <c r="E181" s="46" t="s">
        <v>24</v>
      </c>
      <c r="F181" s="46" t="s">
        <v>24</v>
      </c>
      <c r="G181" s="46" t="s">
        <v>24</v>
      </c>
      <c r="H181" s="46"/>
      <c r="I181" s="46" t="s">
        <v>24</v>
      </c>
      <c r="J181" s="46" t="s">
        <v>24</v>
      </c>
      <c r="K181" s="46" t="s">
        <v>24</v>
      </c>
      <c r="L181" s="46" t="s">
        <v>24</v>
      </c>
      <c r="M181" s="123">
        <v>8</v>
      </c>
      <c r="N181" s="124">
        <f>N179+M181</f>
        <v>597</v>
      </c>
      <c r="Q181" s="4"/>
      <c r="R181" s="6"/>
      <c r="S181" s="6"/>
      <c r="T181" s="4"/>
      <c r="U181" s="4"/>
      <c r="V181" s="4"/>
    </row>
    <row r="182" spans="1:22" s="5" customFormat="1" ht="15" customHeight="1">
      <c r="A182" s="120"/>
      <c r="B182" s="122"/>
      <c r="C182" s="19" t="s">
        <v>9</v>
      </c>
      <c r="D182" s="1" t="str">
        <f>VLOOKUP(D181,$R$14:$U$27,4,FALSE)</f>
        <v>엄순현</v>
      </c>
      <c r="E182" s="1" t="str">
        <f>VLOOKUP(E181,$R$14:$U$27,4,FALSE)</f>
        <v>엄순현</v>
      </c>
      <c r="F182" s="1" t="str">
        <f>VLOOKUP(F181,$R$14:$U$27,4,FALSE)</f>
        <v>엄순현</v>
      </c>
      <c r="G182" s="1" t="str">
        <f>VLOOKUP(G181,$R$14:$U$27,4,FALSE)</f>
        <v>엄순현</v>
      </c>
      <c r="H182" s="1"/>
      <c r="I182" s="1" t="str">
        <f>VLOOKUP(I181,$R$14:$U$27,4,FALSE)</f>
        <v>엄순현</v>
      </c>
      <c r="J182" s="1" t="str">
        <f>VLOOKUP(J181,$R$14:$U$27,4,FALSE)</f>
        <v>엄순현</v>
      </c>
      <c r="K182" s="1" t="str">
        <f>VLOOKUP(K181,$R$14:$U$27,4,FALSE)</f>
        <v>엄순현</v>
      </c>
      <c r="L182" s="1" t="str">
        <f>VLOOKUP(L181,$R$14:$U$27,4,FALSE)</f>
        <v>엄순현</v>
      </c>
      <c r="M182" s="123"/>
      <c r="N182" s="124"/>
      <c r="Q182" s="4"/>
      <c r="R182" s="6"/>
      <c r="S182" s="6"/>
      <c r="T182" s="4"/>
      <c r="U182" s="4"/>
      <c r="V182" s="4"/>
    </row>
    <row r="183" spans="1:22" s="5" customFormat="1" ht="15" customHeight="1">
      <c r="A183" s="119">
        <v>76</v>
      </c>
      <c r="B183" s="121">
        <v>44189</v>
      </c>
      <c r="C183" s="19" t="s">
        <v>8</v>
      </c>
      <c r="D183" s="46" t="s">
        <v>24</v>
      </c>
      <c r="E183" s="46" t="s">
        <v>24</v>
      </c>
      <c r="F183" s="46" t="s">
        <v>24</v>
      </c>
      <c r="G183" s="46" t="s">
        <v>24</v>
      </c>
      <c r="H183" s="46"/>
      <c r="I183" s="46" t="s">
        <v>24</v>
      </c>
      <c r="J183" s="46" t="s">
        <v>24</v>
      </c>
      <c r="K183" s="46" t="s">
        <v>24</v>
      </c>
      <c r="L183" s="46" t="s">
        <v>24</v>
      </c>
      <c r="M183" s="123">
        <v>8</v>
      </c>
      <c r="N183" s="124">
        <f>N181+M183</f>
        <v>605</v>
      </c>
      <c r="Q183" s="4"/>
      <c r="R183" s="6"/>
      <c r="S183" s="6"/>
      <c r="T183" s="4"/>
      <c r="U183" s="4"/>
      <c r="V183" s="4"/>
    </row>
    <row r="184" spans="1:22" s="5" customFormat="1" ht="15" customHeight="1">
      <c r="A184" s="120"/>
      <c r="B184" s="122"/>
      <c r="C184" s="19" t="s">
        <v>9</v>
      </c>
      <c r="D184" s="1" t="str">
        <f>VLOOKUP(D183,$R$14:$U$27,4,FALSE)</f>
        <v>엄순현</v>
      </c>
      <c r="E184" s="1" t="str">
        <f>VLOOKUP(E183,$R$14:$U$27,4,FALSE)</f>
        <v>엄순현</v>
      </c>
      <c r="F184" s="1" t="str">
        <f>VLOOKUP(F183,$R$14:$U$27,4,FALSE)</f>
        <v>엄순현</v>
      </c>
      <c r="G184" s="1" t="str">
        <f>VLOOKUP(G183,$R$14:$U$27,4,FALSE)</f>
        <v>엄순현</v>
      </c>
      <c r="H184" s="1"/>
      <c r="I184" s="1" t="str">
        <f>VLOOKUP(I183,$R$14:$U$27,4,FALSE)</f>
        <v>엄순현</v>
      </c>
      <c r="J184" s="1" t="str">
        <f>VLOOKUP(J183,$R$14:$U$27,4,FALSE)</f>
        <v>엄순현</v>
      </c>
      <c r="K184" s="1" t="str">
        <f>VLOOKUP(K183,$R$14:$U$27,4,FALSE)</f>
        <v>엄순현</v>
      </c>
      <c r="L184" s="1" t="str">
        <f>VLOOKUP(L183,$R$14:$U$27,4,FALSE)</f>
        <v>엄순현</v>
      </c>
      <c r="M184" s="123"/>
      <c r="N184" s="124"/>
      <c r="Q184" s="4"/>
      <c r="R184" s="6"/>
      <c r="S184" s="6"/>
      <c r="T184" s="4"/>
      <c r="U184" s="4"/>
      <c r="V184" s="4"/>
    </row>
    <row r="185" spans="1:22" s="5" customFormat="1" ht="15" customHeight="1">
      <c r="A185" s="111">
        <v>77</v>
      </c>
      <c r="B185" s="113">
        <v>44193</v>
      </c>
      <c r="C185" s="33" t="s">
        <v>8</v>
      </c>
      <c r="D185" s="34" t="s">
        <v>24</v>
      </c>
      <c r="E185" s="34" t="s">
        <v>24</v>
      </c>
      <c r="F185" s="34" t="s">
        <v>24</v>
      </c>
      <c r="G185" s="34" t="s">
        <v>24</v>
      </c>
      <c r="H185" s="34"/>
      <c r="I185" s="34" t="s">
        <v>24</v>
      </c>
      <c r="J185" s="34" t="s">
        <v>24</v>
      </c>
      <c r="K185" s="34" t="s">
        <v>24</v>
      </c>
      <c r="L185" s="34" t="s">
        <v>24</v>
      </c>
      <c r="M185" s="115">
        <v>8</v>
      </c>
      <c r="N185" s="116">
        <f>N183+M185</f>
        <v>613</v>
      </c>
      <c r="Q185" s="4"/>
      <c r="R185" s="6"/>
      <c r="S185" s="6"/>
      <c r="T185" s="4"/>
      <c r="U185" s="4"/>
      <c r="V185" s="4"/>
    </row>
    <row r="186" spans="1:22" s="5" customFormat="1" ht="15" customHeight="1">
      <c r="A186" s="112"/>
      <c r="B186" s="114"/>
      <c r="C186" s="33" t="s">
        <v>9</v>
      </c>
      <c r="D186" s="35" t="str">
        <f>VLOOKUP(D185,$R$14:$U$27,4,FALSE)</f>
        <v>엄순현</v>
      </c>
      <c r="E186" s="35" t="str">
        <f>VLOOKUP(E185,$R$14:$U$27,4,FALSE)</f>
        <v>엄순현</v>
      </c>
      <c r="F186" s="35" t="str">
        <f>VLOOKUP(F185,$R$14:$U$27,4,FALSE)</f>
        <v>엄순현</v>
      </c>
      <c r="G186" s="35" t="str">
        <f>VLOOKUP(G185,$R$14:$U$27,4,FALSE)</f>
        <v>엄순현</v>
      </c>
      <c r="H186" s="35"/>
      <c r="I186" s="35" t="str">
        <f>VLOOKUP(I185,$R$14:$U$27,4,FALSE)</f>
        <v>엄순현</v>
      </c>
      <c r="J186" s="35" t="str">
        <f>VLOOKUP(J185,$R$14:$U$27,4,FALSE)</f>
        <v>엄순현</v>
      </c>
      <c r="K186" s="35" t="str">
        <f>VLOOKUP(K185,$R$14:$U$27,4,FALSE)</f>
        <v>엄순현</v>
      </c>
      <c r="L186" s="35" t="str">
        <f>VLOOKUP(L185,$R$14:$U$27,4,FALSE)</f>
        <v>엄순현</v>
      </c>
      <c r="M186" s="115"/>
      <c r="N186" s="116"/>
      <c r="Q186" s="4"/>
      <c r="R186" s="6"/>
      <c r="S186" s="6"/>
      <c r="T186" s="4"/>
      <c r="U186" s="4"/>
      <c r="V186" s="4"/>
    </row>
    <row r="187" spans="1:22" s="5" customFormat="1" ht="15" customHeight="1">
      <c r="A187" s="111">
        <v>78</v>
      </c>
      <c r="B187" s="113">
        <v>44194</v>
      </c>
      <c r="C187" s="33" t="s">
        <v>8</v>
      </c>
      <c r="D187" s="34" t="s">
        <v>24</v>
      </c>
      <c r="E187" s="34" t="s">
        <v>24</v>
      </c>
      <c r="F187" s="34" t="s">
        <v>24</v>
      </c>
      <c r="G187" s="34" t="s">
        <v>24</v>
      </c>
      <c r="H187" s="34"/>
      <c r="I187" s="34" t="s">
        <v>24</v>
      </c>
      <c r="J187" s="34" t="s">
        <v>24</v>
      </c>
      <c r="K187" s="34" t="s">
        <v>24</v>
      </c>
      <c r="L187" s="34" t="s">
        <v>24</v>
      </c>
      <c r="M187" s="115">
        <v>8</v>
      </c>
      <c r="N187" s="116">
        <f>N185+M187</f>
        <v>621</v>
      </c>
      <c r="Q187" s="4"/>
      <c r="R187" s="6"/>
      <c r="S187" s="6"/>
      <c r="T187" s="4"/>
      <c r="U187" s="4"/>
      <c r="V187" s="4"/>
    </row>
    <row r="188" spans="1:22" s="5" customFormat="1" ht="15" customHeight="1">
      <c r="A188" s="112"/>
      <c r="B188" s="114"/>
      <c r="C188" s="33" t="s">
        <v>9</v>
      </c>
      <c r="D188" s="35" t="str">
        <f>VLOOKUP(D187,$R$14:$U$27,4,FALSE)</f>
        <v>엄순현</v>
      </c>
      <c r="E188" s="35" t="str">
        <f>VLOOKUP(E187,$R$14:$U$27,4,FALSE)</f>
        <v>엄순현</v>
      </c>
      <c r="F188" s="35" t="str">
        <f>VLOOKUP(F187,$R$14:$U$27,4,FALSE)</f>
        <v>엄순현</v>
      </c>
      <c r="G188" s="35" t="str">
        <f>VLOOKUP(G187,$R$14:$U$27,4,FALSE)</f>
        <v>엄순현</v>
      </c>
      <c r="H188" s="35"/>
      <c r="I188" s="35" t="str">
        <f>VLOOKUP(I187,$R$14:$U$27,4,FALSE)</f>
        <v>엄순현</v>
      </c>
      <c r="J188" s="35" t="str">
        <f>VLOOKUP(J187,$R$14:$U$27,4,FALSE)</f>
        <v>엄순현</v>
      </c>
      <c r="K188" s="35" t="str">
        <f>VLOOKUP(K187,$R$14:$U$27,4,FALSE)</f>
        <v>엄순현</v>
      </c>
      <c r="L188" s="35" t="str">
        <f>VLOOKUP(L187,$R$14:$U$27,4,FALSE)</f>
        <v>엄순현</v>
      </c>
      <c r="M188" s="115"/>
      <c r="N188" s="116"/>
      <c r="Q188" s="4"/>
      <c r="R188" s="6"/>
      <c r="S188" s="6"/>
      <c r="T188" s="4"/>
      <c r="U188" s="4"/>
      <c r="V188" s="4"/>
    </row>
    <row r="189" spans="1:22" s="5" customFormat="1">
      <c r="A189" s="111">
        <v>79</v>
      </c>
      <c r="B189" s="113">
        <v>44195</v>
      </c>
      <c r="C189" s="33" t="s">
        <v>8</v>
      </c>
      <c r="D189" s="34" t="s">
        <v>24</v>
      </c>
      <c r="E189" s="34" t="s">
        <v>24</v>
      </c>
      <c r="F189" s="34" t="s">
        <v>24</v>
      </c>
      <c r="G189" s="34" t="s">
        <v>24</v>
      </c>
      <c r="H189" s="34"/>
      <c r="I189" s="34" t="s">
        <v>24</v>
      </c>
      <c r="J189" s="34" t="s">
        <v>24</v>
      </c>
      <c r="K189" s="34" t="s">
        <v>24</v>
      </c>
      <c r="L189" s="34" t="s">
        <v>24</v>
      </c>
      <c r="M189" s="115">
        <v>8</v>
      </c>
      <c r="N189" s="116">
        <f>N187+M189</f>
        <v>629</v>
      </c>
      <c r="Q189" s="4"/>
      <c r="R189" s="6"/>
      <c r="S189" s="6"/>
      <c r="T189" s="4"/>
      <c r="U189" s="4"/>
      <c r="V189" s="4"/>
    </row>
    <row r="190" spans="1:22">
      <c r="A190" s="112"/>
      <c r="B190" s="114"/>
      <c r="C190" s="33" t="s">
        <v>9</v>
      </c>
      <c r="D190" s="35" t="str">
        <f>VLOOKUP(D189,$R$14:$U$27,4,FALSE)</f>
        <v>엄순현</v>
      </c>
      <c r="E190" s="35" t="str">
        <f>VLOOKUP(E189,$R$14:$U$27,4,FALSE)</f>
        <v>엄순현</v>
      </c>
      <c r="F190" s="35" t="str">
        <f>VLOOKUP(F189,$R$14:$U$27,4,FALSE)</f>
        <v>엄순현</v>
      </c>
      <c r="G190" s="35" t="str">
        <f>VLOOKUP(G189,$R$14:$U$27,4,FALSE)</f>
        <v>엄순현</v>
      </c>
      <c r="H190" s="35"/>
      <c r="I190" s="35" t="str">
        <f>VLOOKUP(I189,$R$14:$U$27,4,FALSE)</f>
        <v>엄순현</v>
      </c>
      <c r="J190" s="35" t="str">
        <f>VLOOKUP(J189,$R$14:$U$27,4,FALSE)</f>
        <v>엄순현</v>
      </c>
      <c r="K190" s="35" t="str">
        <f>VLOOKUP(K189,$R$14:$U$27,4,FALSE)</f>
        <v>엄순현</v>
      </c>
      <c r="L190" s="35" t="str">
        <f>VLOOKUP(L189,$R$14:$U$27,4,FALSE)</f>
        <v>엄순현</v>
      </c>
      <c r="M190" s="115"/>
      <c r="N190" s="116"/>
      <c r="P190" s="5"/>
    </row>
    <row r="191" spans="1:22">
      <c r="A191" s="111">
        <v>80</v>
      </c>
      <c r="B191" s="113">
        <v>44196</v>
      </c>
      <c r="C191" s="33" t="s">
        <v>8</v>
      </c>
      <c r="D191" s="34" t="s">
        <v>24</v>
      </c>
      <c r="E191" s="34" t="s">
        <v>24</v>
      </c>
      <c r="F191" s="34" t="s">
        <v>24</v>
      </c>
      <c r="G191" s="108" t="s">
        <v>24</v>
      </c>
      <c r="H191" s="34"/>
      <c r="I191" s="34" t="s">
        <v>24</v>
      </c>
      <c r="J191" s="34" t="s">
        <v>24</v>
      </c>
      <c r="K191" s="34" t="s">
        <v>24</v>
      </c>
      <c r="L191" s="34" t="s">
        <v>24</v>
      </c>
      <c r="M191" s="115">
        <v>8</v>
      </c>
      <c r="N191" s="116">
        <f>N189+M191</f>
        <v>637</v>
      </c>
    </row>
    <row r="192" spans="1:22">
      <c r="A192" s="112"/>
      <c r="B192" s="114"/>
      <c r="C192" s="33" t="s">
        <v>9</v>
      </c>
      <c r="D192" s="35" t="str">
        <f>VLOOKUP(D191,$R$14:$U$27,4,FALSE)</f>
        <v>엄순현</v>
      </c>
      <c r="E192" s="35" t="str">
        <f>VLOOKUP(E191,$R$14:$U$27,4,FALSE)</f>
        <v>엄순현</v>
      </c>
      <c r="F192" s="35" t="str">
        <f>VLOOKUP(F191,$R$14:$U$27,4,FALSE)</f>
        <v>엄순현</v>
      </c>
      <c r="G192" s="35" t="str">
        <f>VLOOKUP(G191,$R$14:$U$27,4,FALSE)</f>
        <v>엄순현</v>
      </c>
      <c r="H192" s="35"/>
      <c r="I192" s="35" t="str">
        <f>VLOOKUP(I191,$R$14:$U$27,4,FALSE)</f>
        <v>엄순현</v>
      </c>
      <c r="J192" s="35" t="str">
        <f>VLOOKUP(J191,$R$14:$U$27,4,FALSE)</f>
        <v>엄순현</v>
      </c>
      <c r="K192" s="35" t="str">
        <f>VLOOKUP(K191,$R$14:$U$27,4,FALSE)</f>
        <v>엄순현</v>
      </c>
      <c r="L192" s="35" t="str">
        <f>VLOOKUP(L191,$R$14:$U$27,4,FALSE)</f>
        <v>엄순현</v>
      </c>
      <c r="M192" s="115"/>
      <c r="N192" s="116"/>
    </row>
    <row r="193" spans="1:14">
      <c r="A193" s="119">
        <v>81</v>
      </c>
      <c r="B193" s="121">
        <v>44200</v>
      </c>
      <c r="C193" s="19" t="s">
        <v>8</v>
      </c>
      <c r="D193" s="46" t="s">
        <v>24</v>
      </c>
      <c r="E193" s="46" t="s">
        <v>24</v>
      </c>
      <c r="F193" s="46" t="s">
        <v>24</v>
      </c>
      <c r="G193" s="46" t="s">
        <v>24</v>
      </c>
      <c r="H193" s="46"/>
      <c r="I193" s="46" t="s">
        <v>24</v>
      </c>
      <c r="J193" s="46" t="s">
        <v>24</v>
      </c>
      <c r="K193" s="46" t="s">
        <v>24</v>
      </c>
      <c r="L193" s="46" t="s">
        <v>24</v>
      </c>
      <c r="M193" s="123">
        <v>8</v>
      </c>
      <c r="N193" s="124">
        <f>N191+M193</f>
        <v>645</v>
      </c>
    </row>
    <row r="194" spans="1:14">
      <c r="A194" s="120"/>
      <c r="B194" s="122"/>
      <c r="C194" s="19" t="s">
        <v>9</v>
      </c>
      <c r="D194" s="1" t="str">
        <f>VLOOKUP(D193,$R$14:$U$27,4,FALSE)</f>
        <v>엄순현</v>
      </c>
      <c r="E194" s="1" t="str">
        <f>VLOOKUP(E193,$R$14:$U$27,4,FALSE)</f>
        <v>엄순현</v>
      </c>
      <c r="F194" s="1" t="str">
        <f>VLOOKUP(F193,$R$14:$U$27,4,FALSE)</f>
        <v>엄순현</v>
      </c>
      <c r="G194" s="1" t="str">
        <f>VLOOKUP(G193,$R$14:$U$27,4,FALSE)</f>
        <v>엄순현</v>
      </c>
      <c r="H194" s="1"/>
      <c r="I194" s="1" t="str">
        <f>VLOOKUP(I193,$R$14:$U$27,4,FALSE)</f>
        <v>엄순현</v>
      </c>
      <c r="J194" s="1" t="str">
        <f>VLOOKUP(J193,$R$14:$U$27,4,FALSE)</f>
        <v>엄순현</v>
      </c>
      <c r="K194" s="1" t="str">
        <f>VLOOKUP(K193,$R$14:$U$27,4,FALSE)</f>
        <v>엄순현</v>
      </c>
      <c r="L194" s="1" t="str">
        <f>VLOOKUP(L193,$R$14:$U$27,4,FALSE)</f>
        <v>엄순현</v>
      </c>
      <c r="M194" s="123"/>
      <c r="N194" s="124"/>
    </row>
    <row r="195" spans="1:14">
      <c r="A195" s="119">
        <v>82</v>
      </c>
      <c r="B195" s="121">
        <v>44201</v>
      </c>
      <c r="C195" s="19" t="s">
        <v>8</v>
      </c>
      <c r="D195" s="46" t="s">
        <v>24</v>
      </c>
      <c r="E195" s="46" t="s">
        <v>24</v>
      </c>
      <c r="F195" s="46" t="s">
        <v>24</v>
      </c>
      <c r="G195" s="46" t="s">
        <v>24</v>
      </c>
      <c r="H195" s="46"/>
      <c r="I195" s="46" t="s">
        <v>24</v>
      </c>
      <c r="J195" s="46" t="s">
        <v>24</v>
      </c>
      <c r="K195" s="46" t="s">
        <v>24</v>
      </c>
      <c r="L195" s="46" t="s">
        <v>24</v>
      </c>
      <c r="M195" s="123">
        <v>8</v>
      </c>
      <c r="N195" s="124">
        <f>N193+M195</f>
        <v>653</v>
      </c>
    </row>
    <row r="196" spans="1:14">
      <c r="A196" s="120"/>
      <c r="B196" s="122"/>
      <c r="C196" s="19" t="s">
        <v>9</v>
      </c>
      <c r="D196" s="1" t="str">
        <f>VLOOKUP(D195,$R$14:$U$27,4,FALSE)</f>
        <v>엄순현</v>
      </c>
      <c r="E196" s="1" t="str">
        <f>VLOOKUP(E195,$R$14:$U$27,4,FALSE)</f>
        <v>엄순현</v>
      </c>
      <c r="F196" s="1" t="str">
        <f>VLOOKUP(F195,$R$14:$U$27,4,FALSE)</f>
        <v>엄순현</v>
      </c>
      <c r="G196" s="1" t="str">
        <f>VLOOKUP(G195,$R$14:$U$27,4,FALSE)</f>
        <v>엄순현</v>
      </c>
      <c r="H196" s="1"/>
      <c r="I196" s="1" t="str">
        <f>VLOOKUP(I195,$R$14:$U$27,4,FALSE)</f>
        <v>엄순현</v>
      </c>
      <c r="J196" s="1" t="str">
        <f>VLOOKUP(J195,$R$14:$U$27,4,FALSE)</f>
        <v>엄순현</v>
      </c>
      <c r="K196" s="1" t="str">
        <f>VLOOKUP(K195,$R$14:$U$27,4,FALSE)</f>
        <v>엄순현</v>
      </c>
      <c r="L196" s="1" t="str">
        <f>VLOOKUP(L195,$R$14:$U$27,4,FALSE)</f>
        <v>엄순현</v>
      </c>
      <c r="M196" s="123"/>
      <c r="N196" s="124"/>
    </row>
    <row r="197" spans="1:14">
      <c r="A197" s="119">
        <v>83</v>
      </c>
      <c r="B197" s="121">
        <v>44202</v>
      </c>
      <c r="C197" s="19" t="s">
        <v>8</v>
      </c>
      <c r="D197" s="46" t="s">
        <v>24</v>
      </c>
      <c r="E197" s="46" t="s">
        <v>24</v>
      </c>
      <c r="F197" s="46" t="s">
        <v>24</v>
      </c>
      <c r="G197" s="46" t="s">
        <v>24</v>
      </c>
      <c r="H197" s="46"/>
      <c r="I197" s="46" t="s">
        <v>24</v>
      </c>
      <c r="J197" s="46" t="s">
        <v>24</v>
      </c>
      <c r="K197" s="46" t="s">
        <v>24</v>
      </c>
      <c r="L197" s="46" t="s">
        <v>24</v>
      </c>
      <c r="M197" s="123">
        <v>8</v>
      </c>
      <c r="N197" s="124">
        <f>N195+M197</f>
        <v>661</v>
      </c>
    </row>
    <row r="198" spans="1:14">
      <c r="A198" s="120"/>
      <c r="B198" s="122"/>
      <c r="C198" s="19" t="s">
        <v>9</v>
      </c>
      <c r="D198" s="1" t="str">
        <f>VLOOKUP(D197,$R$14:$U$27,4,FALSE)</f>
        <v>엄순현</v>
      </c>
      <c r="E198" s="1" t="str">
        <f>VLOOKUP(E197,$R$14:$U$27,4,FALSE)</f>
        <v>엄순현</v>
      </c>
      <c r="F198" s="1" t="str">
        <f>VLOOKUP(F197,$R$14:$U$27,4,FALSE)</f>
        <v>엄순현</v>
      </c>
      <c r="G198" s="1" t="str">
        <f>VLOOKUP(G197,$R$14:$U$27,4,FALSE)</f>
        <v>엄순현</v>
      </c>
      <c r="H198" s="1"/>
      <c r="I198" s="1" t="str">
        <f>VLOOKUP(I197,$R$14:$U$27,4,FALSE)</f>
        <v>엄순현</v>
      </c>
      <c r="J198" s="1" t="str">
        <f>VLOOKUP(J197,$R$14:$U$27,4,FALSE)</f>
        <v>엄순현</v>
      </c>
      <c r="K198" s="1" t="str">
        <f>VLOOKUP(K197,$R$14:$U$27,4,FALSE)</f>
        <v>엄순현</v>
      </c>
      <c r="L198" s="1" t="str">
        <f>VLOOKUP(L197,$R$14:$U$27,4,FALSE)</f>
        <v>엄순현</v>
      </c>
      <c r="M198" s="123"/>
      <c r="N198" s="124"/>
    </row>
    <row r="199" spans="1:14">
      <c r="A199" s="119">
        <v>84</v>
      </c>
      <c r="B199" s="121">
        <v>44203</v>
      </c>
      <c r="C199" s="19" t="s">
        <v>8</v>
      </c>
      <c r="D199" s="46" t="s">
        <v>24</v>
      </c>
      <c r="E199" s="46" t="s">
        <v>24</v>
      </c>
      <c r="F199" s="46" t="s">
        <v>24</v>
      </c>
      <c r="G199" s="46" t="s">
        <v>24</v>
      </c>
      <c r="H199" s="46"/>
      <c r="I199" s="46" t="s">
        <v>24</v>
      </c>
      <c r="J199" s="46" t="s">
        <v>24</v>
      </c>
      <c r="K199" s="46" t="s">
        <v>24</v>
      </c>
      <c r="L199" s="46" t="s">
        <v>24</v>
      </c>
      <c r="M199" s="123">
        <v>8</v>
      </c>
      <c r="N199" s="124">
        <f>N197+M199</f>
        <v>669</v>
      </c>
    </row>
    <row r="200" spans="1:14">
      <c r="A200" s="120"/>
      <c r="B200" s="122"/>
      <c r="C200" s="19" t="s">
        <v>9</v>
      </c>
      <c r="D200" s="1" t="str">
        <f>VLOOKUP(D199,$R$14:$U$27,4,FALSE)</f>
        <v>엄순현</v>
      </c>
      <c r="E200" s="1" t="str">
        <f>VLOOKUP(E199,$R$14:$U$27,4,FALSE)</f>
        <v>엄순현</v>
      </c>
      <c r="F200" s="1" t="str">
        <f>VLOOKUP(F199,$R$14:$U$27,4,FALSE)</f>
        <v>엄순현</v>
      </c>
      <c r="G200" s="1" t="str">
        <f>VLOOKUP(G199,$R$14:$U$27,4,FALSE)</f>
        <v>엄순현</v>
      </c>
      <c r="H200" s="1"/>
      <c r="I200" s="1" t="str">
        <f>VLOOKUP(I199,$R$14:$U$27,4,FALSE)</f>
        <v>엄순현</v>
      </c>
      <c r="J200" s="1" t="str">
        <f>VLOOKUP(J199,$R$14:$U$27,4,FALSE)</f>
        <v>엄순현</v>
      </c>
      <c r="K200" s="1" t="str">
        <f>VLOOKUP(K199,$R$14:$U$27,4,FALSE)</f>
        <v>엄순현</v>
      </c>
      <c r="L200" s="1" t="str">
        <f>VLOOKUP(L199,$R$14:$U$27,4,FALSE)</f>
        <v>엄순현</v>
      </c>
      <c r="M200" s="123"/>
      <c r="N200" s="124"/>
    </row>
    <row r="201" spans="1:14">
      <c r="A201" s="119">
        <v>85</v>
      </c>
      <c r="B201" s="121">
        <v>44204</v>
      </c>
      <c r="C201" s="19" t="s">
        <v>8</v>
      </c>
      <c r="D201" s="46" t="s">
        <v>24</v>
      </c>
      <c r="E201" s="46" t="s">
        <v>24</v>
      </c>
      <c r="F201" s="46" t="s">
        <v>24</v>
      </c>
      <c r="G201" s="46" t="s">
        <v>24</v>
      </c>
      <c r="H201" s="46"/>
      <c r="I201" s="46" t="s">
        <v>24</v>
      </c>
      <c r="J201" s="46" t="s">
        <v>24</v>
      </c>
      <c r="K201" s="46" t="s">
        <v>24</v>
      </c>
      <c r="L201" s="46" t="s">
        <v>24</v>
      </c>
      <c r="M201" s="123">
        <v>8</v>
      </c>
      <c r="N201" s="124">
        <f>N199+M201</f>
        <v>677</v>
      </c>
    </row>
    <row r="202" spans="1:14">
      <c r="A202" s="120"/>
      <c r="B202" s="122"/>
      <c r="C202" s="19" t="s">
        <v>9</v>
      </c>
      <c r="D202" s="1" t="str">
        <f>VLOOKUP(D201,$R$14:$U$27,4,FALSE)</f>
        <v>엄순현</v>
      </c>
      <c r="E202" s="1" t="str">
        <f>VLOOKUP(E201,$R$14:$U$27,4,FALSE)</f>
        <v>엄순현</v>
      </c>
      <c r="F202" s="1" t="str">
        <f>VLOOKUP(F201,$R$14:$U$27,4,FALSE)</f>
        <v>엄순현</v>
      </c>
      <c r="G202" s="1" t="str">
        <f>VLOOKUP(G201,$R$14:$U$27,4,FALSE)</f>
        <v>엄순현</v>
      </c>
      <c r="H202" s="1"/>
      <c r="I202" s="1" t="str">
        <f>VLOOKUP(I201,$R$14:$U$27,4,FALSE)</f>
        <v>엄순현</v>
      </c>
      <c r="J202" s="1" t="str">
        <f>VLOOKUP(J201,$R$14:$U$27,4,FALSE)</f>
        <v>엄순현</v>
      </c>
      <c r="K202" s="1" t="str">
        <f>VLOOKUP(K201,$R$14:$U$27,4,FALSE)</f>
        <v>엄순현</v>
      </c>
      <c r="L202" s="1" t="str">
        <f>VLOOKUP(L201,$R$14:$U$27,4,FALSE)</f>
        <v>엄순현</v>
      </c>
      <c r="M202" s="123"/>
      <c r="N202" s="124"/>
    </row>
    <row r="203" spans="1:14">
      <c r="A203" s="111">
        <v>86</v>
      </c>
      <c r="B203" s="113">
        <v>44207</v>
      </c>
      <c r="C203" s="33" t="s">
        <v>8</v>
      </c>
      <c r="D203" s="34" t="s">
        <v>24</v>
      </c>
      <c r="E203" s="34" t="s">
        <v>24</v>
      </c>
      <c r="F203" s="34" t="s">
        <v>24</v>
      </c>
      <c r="G203" s="34" t="s">
        <v>24</v>
      </c>
      <c r="H203" s="35"/>
      <c r="I203" s="34" t="s">
        <v>24</v>
      </c>
      <c r="J203" s="34" t="s">
        <v>24</v>
      </c>
      <c r="K203" s="34" t="s">
        <v>24</v>
      </c>
      <c r="L203" s="34" t="s">
        <v>24</v>
      </c>
      <c r="M203" s="115">
        <v>8</v>
      </c>
      <c r="N203" s="116">
        <f>N201+M203</f>
        <v>685</v>
      </c>
    </row>
    <row r="204" spans="1:14">
      <c r="A204" s="112"/>
      <c r="B204" s="114"/>
      <c r="C204" s="33" t="s">
        <v>9</v>
      </c>
      <c r="D204" s="35" t="str">
        <f>VLOOKUP(D203,$R$14:$U$27,4,FALSE)</f>
        <v>엄순현</v>
      </c>
      <c r="E204" s="35" t="str">
        <f>VLOOKUP(E203,$R$14:$U$27,4,FALSE)</f>
        <v>엄순현</v>
      </c>
      <c r="F204" s="35" t="str">
        <f>VLOOKUP(F203,$R$14:$U$27,4,FALSE)</f>
        <v>엄순현</v>
      </c>
      <c r="G204" s="35" t="str">
        <f>VLOOKUP(G203,$R$14:$U$27,4,FALSE)</f>
        <v>엄순현</v>
      </c>
      <c r="H204" s="35"/>
      <c r="I204" s="35" t="str">
        <f>VLOOKUP(I203,$R$14:$U$27,4,FALSE)</f>
        <v>엄순현</v>
      </c>
      <c r="J204" s="35" t="str">
        <f>VLOOKUP(J203,$R$14:$U$27,4,FALSE)</f>
        <v>엄순현</v>
      </c>
      <c r="K204" s="35" t="str">
        <f>VLOOKUP(K203,$R$14:$U$27,4,FALSE)</f>
        <v>엄순현</v>
      </c>
      <c r="L204" s="35" t="str">
        <f>VLOOKUP(L203,$R$14:$U$27,4,FALSE)</f>
        <v>엄순현</v>
      </c>
      <c r="M204" s="115"/>
      <c r="N204" s="116"/>
    </row>
    <row r="205" spans="1:14">
      <c r="A205" s="111">
        <v>87</v>
      </c>
      <c r="B205" s="113">
        <v>44208</v>
      </c>
      <c r="C205" s="33" t="s">
        <v>8</v>
      </c>
      <c r="D205" s="34" t="s">
        <v>24</v>
      </c>
      <c r="E205" s="34" t="s">
        <v>24</v>
      </c>
      <c r="F205" s="34" t="s">
        <v>24</v>
      </c>
      <c r="G205" s="108" t="s">
        <v>24</v>
      </c>
      <c r="H205" s="35"/>
      <c r="I205" s="34" t="s">
        <v>24</v>
      </c>
      <c r="J205" s="34" t="s">
        <v>24</v>
      </c>
      <c r="K205" s="34" t="s">
        <v>24</v>
      </c>
      <c r="L205" s="34" t="s">
        <v>24</v>
      </c>
      <c r="M205" s="115">
        <v>8</v>
      </c>
      <c r="N205" s="116">
        <f>N203+M205</f>
        <v>693</v>
      </c>
    </row>
    <row r="206" spans="1:14">
      <c r="A206" s="112"/>
      <c r="B206" s="114"/>
      <c r="C206" s="33" t="s">
        <v>9</v>
      </c>
      <c r="D206" s="35" t="str">
        <f>VLOOKUP(D205,$R$14:$U$27,4,FALSE)</f>
        <v>엄순현</v>
      </c>
      <c r="E206" s="35" t="str">
        <f>VLOOKUP(E205,$R$14:$U$27,4,FALSE)</f>
        <v>엄순현</v>
      </c>
      <c r="F206" s="35" t="str">
        <f>VLOOKUP(F205,$R$14:$U$27,4,FALSE)</f>
        <v>엄순현</v>
      </c>
      <c r="G206" s="35" t="str">
        <f>VLOOKUP(G205,$R$14:$U$27,4,FALSE)</f>
        <v>엄순현</v>
      </c>
      <c r="H206" s="35"/>
      <c r="I206" s="35" t="str">
        <f>VLOOKUP(I205,$R$14:$U$27,4,FALSE)</f>
        <v>엄순현</v>
      </c>
      <c r="J206" s="35" t="str">
        <f>VLOOKUP(J205,$R$14:$U$27,4,FALSE)</f>
        <v>엄순현</v>
      </c>
      <c r="K206" s="35" t="str">
        <f>VLOOKUP(K205,$R$14:$U$27,4,FALSE)</f>
        <v>엄순현</v>
      </c>
      <c r="L206" s="35" t="str">
        <f>VLOOKUP(L205,$R$14:$U$27,4,FALSE)</f>
        <v>엄순현</v>
      </c>
      <c r="M206" s="115"/>
      <c r="N206" s="116"/>
    </row>
    <row r="207" spans="1:14">
      <c r="A207" s="111">
        <v>88</v>
      </c>
      <c r="B207" s="113">
        <v>44209</v>
      </c>
      <c r="C207" s="33" t="s">
        <v>8</v>
      </c>
      <c r="D207" s="34" t="s">
        <v>24</v>
      </c>
      <c r="E207" s="34" t="s">
        <v>24</v>
      </c>
      <c r="F207" s="34" t="s">
        <v>24</v>
      </c>
      <c r="G207" s="108" t="s">
        <v>24</v>
      </c>
      <c r="H207" s="34"/>
      <c r="I207" s="35" t="s">
        <v>129</v>
      </c>
      <c r="J207" s="35" t="s">
        <v>10</v>
      </c>
      <c r="K207" s="35" t="s">
        <v>129</v>
      </c>
      <c r="L207" s="117"/>
      <c r="M207" s="115">
        <v>7</v>
      </c>
      <c r="N207" s="116">
        <f>N205+M207</f>
        <v>700</v>
      </c>
    </row>
    <row r="208" spans="1:14">
      <c r="A208" s="112"/>
      <c r="B208" s="114"/>
      <c r="C208" s="33" t="s">
        <v>9</v>
      </c>
      <c r="D208" s="35" t="str">
        <f>VLOOKUP(D207,$R$14:$U$27,4,FALSE)</f>
        <v>엄순현</v>
      </c>
      <c r="E208" s="35" t="str">
        <f>VLOOKUP(E207,$R$14:$U$27,4,FALSE)</f>
        <v>엄순현</v>
      </c>
      <c r="F208" s="35" t="str">
        <f>VLOOKUP(F207,$R$14:$U$27,4,FALSE)</f>
        <v>엄순현</v>
      </c>
      <c r="G208" s="35" t="str">
        <f>VLOOKUP(G207,$R$14:$U$27,4,FALSE)</f>
        <v>엄순현</v>
      </c>
      <c r="H208" s="35"/>
      <c r="I208" s="35" t="str">
        <f>VLOOKUP(I207,$R$14:$U$26,4,FALSE)</f>
        <v>이은하</v>
      </c>
      <c r="J208" s="35" t="str">
        <f>VLOOKUP(J207,$R$14:$U$26,4,FALSE)</f>
        <v>이은하</v>
      </c>
      <c r="K208" s="35" t="str">
        <f>VLOOKUP(K207,$R$14:$U$26,4,FALSE)</f>
        <v>이은하</v>
      </c>
      <c r="L208" s="118"/>
      <c r="M208" s="115"/>
      <c r="N208" s="116"/>
    </row>
    <row r="209" spans="1:14" ht="17.25" thickBot="1">
      <c r="A209" s="71"/>
      <c r="B209" s="45"/>
      <c r="C209" s="50" t="s">
        <v>169</v>
      </c>
      <c r="D209" s="110"/>
      <c r="E209" s="110"/>
      <c r="F209" s="110"/>
      <c r="G209" s="110"/>
      <c r="H209" s="110"/>
      <c r="I209" s="110"/>
      <c r="J209" s="110"/>
      <c r="K209" s="110"/>
      <c r="L209" s="110"/>
      <c r="M209" s="43"/>
      <c r="N209" s="44">
        <f>N207</f>
        <v>700</v>
      </c>
    </row>
    <row r="219" spans="1:14" ht="17.25" thickBot="1">
      <c r="A219" s="71"/>
    </row>
  </sheetData>
  <autoFilter ref="D11:O12"/>
  <mergeCells count="381">
    <mergeCell ref="A1:N1"/>
    <mergeCell ref="A2:N2"/>
    <mergeCell ref="A5:C5"/>
    <mergeCell ref="D5:J5"/>
    <mergeCell ref="A6:C6"/>
    <mergeCell ref="D6:J6"/>
    <mergeCell ref="A11:C12"/>
    <mergeCell ref="M11:M12"/>
    <mergeCell ref="N11:N12"/>
    <mergeCell ref="A13:A14"/>
    <mergeCell ref="B13:B14"/>
    <mergeCell ref="M13:M14"/>
    <mergeCell ref="N13:N14"/>
    <mergeCell ref="A7:C7"/>
    <mergeCell ref="D7:J7"/>
    <mergeCell ref="A8:C8"/>
    <mergeCell ref="G8:H8"/>
    <mergeCell ref="I8:J8"/>
    <mergeCell ref="A9:C9"/>
    <mergeCell ref="D9:J9"/>
    <mergeCell ref="A19:A20"/>
    <mergeCell ref="B19:B20"/>
    <mergeCell ref="M19:M20"/>
    <mergeCell ref="N19:N20"/>
    <mergeCell ref="A15:A16"/>
    <mergeCell ref="B15:B16"/>
    <mergeCell ref="M15:M16"/>
    <mergeCell ref="N15:N16"/>
    <mergeCell ref="A17:A18"/>
    <mergeCell ref="B17:B18"/>
    <mergeCell ref="M17:M18"/>
    <mergeCell ref="N17:N18"/>
    <mergeCell ref="N25:N26"/>
    <mergeCell ref="A27:A28"/>
    <mergeCell ref="B27:B28"/>
    <mergeCell ref="M27:M28"/>
    <mergeCell ref="N27:N28"/>
    <mergeCell ref="A21:A22"/>
    <mergeCell ref="B21:B22"/>
    <mergeCell ref="M21:M22"/>
    <mergeCell ref="N21:N22"/>
    <mergeCell ref="A23:A24"/>
    <mergeCell ref="B23:B24"/>
    <mergeCell ref="M23:M24"/>
    <mergeCell ref="N23:N24"/>
    <mergeCell ref="B29:B30"/>
    <mergeCell ref="B31:B32"/>
    <mergeCell ref="B33:B34"/>
    <mergeCell ref="B35:B36"/>
    <mergeCell ref="B37:B38"/>
    <mergeCell ref="B39:B40"/>
    <mergeCell ref="A25:A26"/>
    <mergeCell ref="B25:B26"/>
    <mergeCell ref="M25:M26"/>
    <mergeCell ref="M49:M50"/>
    <mergeCell ref="N49:N50"/>
    <mergeCell ref="A51:A52"/>
    <mergeCell ref="B51:B52"/>
    <mergeCell ref="M51:M52"/>
    <mergeCell ref="N51:N52"/>
    <mergeCell ref="B41:B42"/>
    <mergeCell ref="B43:B44"/>
    <mergeCell ref="B45:B46"/>
    <mergeCell ref="B47:B48"/>
    <mergeCell ref="A49:A50"/>
    <mergeCell ref="B49:B50"/>
    <mergeCell ref="A57:A58"/>
    <mergeCell ref="B57:B58"/>
    <mergeCell ref="M57:M58"/>
    <mergeCell ref="N57:N58"/>
    <mergeCell ref="A59:A60"/>
    <mergeCell ref="B59:B60"/>
    <mergeCell ref="M59:M60"/>
    <mergeCell ref="N59:N60"/>
    <mergeCell ref="A53:A54"/>
    <mergeCell ref="B53:B54"/>
    <mergeCell ref="M53:M54"/>
    <mergeCell ref="N53:N54"/>
    <mergeCell ref="A55:A56"/>
    <mergeCell ref="B55:B56"/>
    <mergeCell ref="M55:M56"/>
    <mergeCell ref="N55:N56"/>
    <mergeCell ref="A65:A66"/>
    <mergeCell ref="B65:B66"/>
    <mergeCell ref="M65:M66"/>
    <mergeCell ref="N65:N66"/>
    <mergeCell ref="A67:A68"/>
    <mergeCell ref="B67:B68"/>
    <mergeCell ref="M67:M68"/>
    <mergeCell ref="N67:N68"/>
    <mergeCell ref="A61:A62"/>
    <mergeCell ref="B61:B62"/>
    <mergeCell ref="M61:M62"/>
    <mergeCell ref="N61:N62"/>
    <mergeCell ref="A63:A64"/>
    <mergeCell ref="B63:B64"/>
    <mergeCell ref="M63:M64"/>
    <mergeCell ref="N63:N64"/>
    <mergeCell ref="A73:A74"/>
    <mergeCell ref="B73:B74"/>
    <mergeCell ref="M73:M74"/>
    <mergeCell ref="N73:N74"/>
    <mergeCell ref="A75:A76"/>
    <mergeCell ref="B75:B76"/>
    <mergeCell ref="M75:M76"/>
    <mergeCell ref="N75:N76"/>
    <mergeCell ref="A69:A70"/>
    <mergeCell ref="B69:B70"/>
    <mergeCell ref="M69:M70"/>
    <mergeCell ref="N69:N70"/>
    <mergeCell ref="A71:A72"/>
    <mergeCell ref="B71:B72"/>
    <mergeCell ref="L71:L72"/>
    <mergeCell ref="M71:M72"/>
    <mergeCell ref="N71:N72"/>
    <mergeCell ref="A81:A82"/>
    <mergeCell ref="B81:B82"/>
    <mergeCell ref="M81:M82"/>
    <mergeCell ref="N81:N82"/>
    <mergeCell ref="A83:A84"/>
    <mergeCell ref="B83:B84"/>
    <mergeCell ref="M83:M84"/>
    <mergeCell ref="N83:N84"/>
    <mergeCell ref="A77:A78"/>
    <mergeCell ref="B77:B78"/>
    <mergeCell ref="M77:M78"/>
    <mergeCell ref="N77:N78"/>
    <mergeCell ref="A79:A80"/>
    <mergeCell ref="B79:B80"/>
    <mergeCell ref="M79:M80"/>
    <mergeCell ref="N79:N80"/>
    <mergeCell ref="A89:A90"/>
    <mergeCell ref="B89:B90"/>
    <mergeCell ref="M89:M90"/>
    <mergeCell ref="N89:N90"/>
    <mergeCell ref="A91:A92"/>
    <mergeCell ref="B91:B92"/>
    <mergeCell ref="M91:M92"/>
    <mergeCell ref="N91:N92"/>
    <mergeCell ref="A85:A86"/>
    <mergeCell ref="B85:B86"/>
    <mergeCell ref="M85:M86"/>
    <mergeCell ref="N85:N86"/>
    <mergeCell ref="A87:A88"/>
    <mergeCell ref="B87:B88"/>
    <mergeCell ref="M87:M88"/>
    <mergeCell ref="N87:N88"/>
    <mergeCell ref="A97:A98"/>
    <mergeCell ref="B97:B98"/>
    <mergeCell ref="M97:M98"/>
    <mergeCell ref="N97:N98"/>
    <mergeCell ref="A99:A100"/>
    <mergeCell ref="B99:B100"/>
    <mergeCell ref="M99:M100"/>
    <mergeCell ref="N99:N100"/>
    <mergeCell ref="A93:A94"/>
    <mergeCell ref="B93:B94"/>
    <mergeCell ref="M93:M94"/>
    <mergeCell ref="N93:N94"/>
    <mergeCell ref="A95:A96"/>
    <mergeCell ref="B95:B96"/>
    <mergeCell ref="M95:M96"/>
    <mergeCell ref="N95:N96"/>
    <mergeCell ref="A105:A106"/>
    <mergeCell ref="B105:B106"/>
    <mergeCell ref="M105:M106"/>
    <mergeCell ref="N105:N106"/>
    <mergeCell ref="A107:A108"/>
    <mergeCell ref="B107:B108"/>
    <mergeCell ref="M107:M108"/>
    <mergeCell ref="N107:N108"/>
    <mergeCell ref="A101:A102"/>
    <mergeCell ref="B101:B102"/>
    <mergeCell ref="M101:M102"/>
    <mergeCell ref="N101:N102"/>
    <mergeCell ref="A103:A104"/>
    <mergeCell ref="B103:B104"/>
    <mergeCell ref="M103:M104"/>
    <mergeCell ref="N103:N104"/>
    <mergeCell ref="A113:A114"/>
    <mergeCell ref="B113:B114"/>
    <mergeCell ref="M113:M114"/>
    <mergeCell ref="N113:N114"/>
    <mergeCell ref="A115:A116"/>
    <mergeCell ref="B115:B116"/>
    <mergeCell ref="M115:M116"/>
    <mergeCell ref="N115:N116"/>
    <mergeCell ref="A109:A110"/>
    <mergeCell ref="B109:B110"/>
    <mergeCell ref="M109:M110"/>
    <mergeCell ref="N109:N110"/>
    <mergeCell ref="A111:A112"/>
    <mergeCell ref="B111:B112"/>
    <mergeCell ref="M111:M112"/>
    <mergeCell ref="N111:N112"/>
    <mergeCell ref="A121:A122"/>
    <mergeCell ref="B121:B122"/>
    <mergeCell ref="M121:M122"/>
    <mergeCell ref="N121:N122"/>
    <mergeCell ref="A123:A124"/>
    <mergeCell ref="B123:B124"/>
    <mergeCell ref="M123:M124"/>
    <mergeCell ref="N123:N124"/>
    <mergeCell ref="A117:A118"/>
    <mergeCell ref="B117:B118"/>
    <mergeCell ref="M117:M118"/>
    <mergeCell ref="N117:N118"/>
    <mergeCell ref="A119:A120"/>
    <mergeCell ref="B119:B120"/>
    <mergeCell ref="M119:M120"/>
    <mergeCell ref="N119:N120"/>
    <mergeCell ref="A129:A130"/>
    <mergeCell ref="B129:B130"/>
    <mergeCell ref="M129:M130"/>
    <mergeCell ref="N129:N130"/>
    <mergeCell ref="A131:A132"/>
    <mergeCell ref="B131:B132"/>
    <mergeCell ref="M131:M132"/>
    <mergeCell ref="N131:N132"/>
    <mergeCell ref="A125:A126"/>
    <mergeCell ref="B125:B126"/>
    <mergeCell ref="M125:M126"/>
    <mergeCell ref="N125:N126"/>
    <mergeCell ref="A127:A128"/>
    <mergeCell ref="B127:B128"/>
    <mergeCell ref="M127:M128"/>
    <mergeCell ref="N127:N128"/>
    <mergeCell ref="A137:A138"/>
    <mergeCell ref="B137:B138"/>
    <mergeCell ref="M137:M138"/>
    <mergeCell ref="N137:N138"/>
    <mergeCell ref="A139:A140"/>
    <mergeCell ref="B139:B140"/>
    <mergeCell ref="M139:M140"/>
    <mergeCell ref="N139:N140"/>
    <mergeCell ref="A133:A134"/>
    <mergeCell ref="B133:B134"/>
    <mergeCell ref="M133:M134"/>
    <mergeCell ref="N133:N134"/>
    <mergeCell ref="A135:A136"/>
    <mergeCell ref="B135:B136"/>
    <mergeCell ref="M135:M136"/>
    <mergeCell ref="N135:N136"/>
    <mergeCell ref="A145:A146"/>
    <mergeCell ref="B145:B146"/>
    <mergeCell ref="M145:M146"/>
    <mergeCell ref="N145:N146"/>
    <mergeCell ref="A147:A148"/>
    <mergeCell ref="B147:B148"/>
    <mergeCell ref="M147:M148"/>
    <mergeCell ref="N147:N148"/>
    <mergeCell ref="A141:A142"/>
    <mergeCell ref="B141:B142"/>
    <mergeCell ref="M141:M142"/>
    <mergeCell ref="N141:N142"/>
    <mergeCell ref="A143:A144"/>
    <mergeCell ref="B143:B144"/>
    <mergeCell ref="M143:M144"/>
    <mergeCell ref="N143:N144"/>
    <mergeCell ref="A153:A154"/>
    <mergeCell ref="B153:B154"/>
    <mergeCell ref="M153:M154"/>
    <mergeCell ref="N153:N154"/>
    <mergeCell ref="A155:A156"/>
    <mergeCell ref="B155:B156"/>
    <mergeCell ref="M155:M156"/>
    <mergeCell ref="N155:N156"/>
    <mergeCell ref="A149:A150"/>
    <mergeCell ref="B149:B150"/>
    <mergeCell ref="M149:M150"/>
    <mergeCell ref="N149:N150"/>
    <mergeCell ref="A151:A152"/>
    <mergeCell ref="B151:B152"/>
    <mergeCell ref="M151:M152"/>
    <mergeCell ref="N151:N152"/>
    <mergeCell ref="A161:A162"/>
    <mergeCell ref="B161:B162"/>
    <mergeCell ref="M161:M162"/>
    <mergeCell ref="N161:N162"/>
    <mergeCell ref="A163:A164"/>
    <mergeCell ref="B163:B164"/>
    <mergeCell ref="M163:M164"/>
    <mergeCell ref="N163:N164"/>
    <mergeCell ref="A157:A158"/>
    <mergeCell ref="B157:B158"/>
    <mergeCell ref="M157:M158"/>
    <mergeCell ref="N157:N158"/>
    <mergeCell ref="A159:A160"/>
    <mergeCell ref="B159:B160"/>
    <mergeCell ref="M159:M160"/>
    <mergeCell ref="N159:N160"/>
    <mergeCell ref="A169:A170"/>
    <mergeCell ref="B169:B170"/>
    <mergeCell ref="M169:M170"/>
    <mergeCell ref="N169:N170"/>
    <mergeCell ref="A171:A172"/>
    <mergeCell ref="B171:B172"/>
    <mergeCell ref="M171:M172"/>
    <mergeCell ref="N171:N172"/>
    <mergeCell ref="A165:A166"/>
    <mergeCell ref="B165:B166"/>
    <mergeCell ref="M165:M166"/>
    <mergeCell ref="N165:N166"/>
    <mergeCell ref="A167:A168"/>
    <mergeCell ref="B167:B168"/>
    <mergeCell ref="M167:M168"/>
    <mergeCell ref="N167:N168"/>
    <mergeCell ref="A177:A178"/>
    <mergeCell ref="B177:B178"/>
    <mergeCell ref="M177:M178"/>
    <mergeCell ref="N177:N178"/>
    <mergeCell ref="A179:A180"/>
    <mergeCell ref="B179:B180"/>
    <mergeCell ref="M179:M180"/>
    <mergeCell ref="N179:N180"/>
    <mergeCell ref="A173:A174"/>
    <mergeCell ref="B173:B174"/>
    <mergeCell ref="M173:M174"/>
    <mergeCell ref="N173:N174"/>
    <mergeCell ref="A175:A176"/>
    <mergeCell ref="B175:B176"/>
    <mergeCell ref="M175:M176"/>
    <mergeCell ref="N175:N176"/>
    <mergeCell ref="A185:A186"/>
    <mergeCell ref="B185:B186"/>
    <mergeCell ref="M185:M186"/>
    <mergeCell ref="N185:N186"/>
    <mergeCell ref="A187:A188"/>
    <mergeCell ref="B187:B188"/>
    <mergeCell ref="M187:M188"/>
    <mergeCell ref="N187:N188"/>
    <mergeCell ref="A181:A182"/>
    <mergeCell ref="B181:B182"/>
    <mergeCell ref="M181:M182"/>
    <mergeCell ref="N181:N182"/>
    <mergeCell ref="A183:A184"/>
    <mergeCell ref="B183:B184"/>
    <mergeCell ref="M183:M184"/>
    <mergeCell ref="N183:N184"/>
    <mergeCell ref="A193:A194"/>
    <mergeCell ref="B193:B194"/>
    <mergeCell ref="M193:M194"/>
    <mergeCell ref="N193:N194"/>
    <mergeCell ref="A195:A196"/>
    <mergeCell ref="B195:B196"/>
    <mergeCell ref="M195:M196"/>
    <mergeCell ref="N195:N196"/>
    <mergeCell ref="A189:A190"/>
    <mergeCell ref="B189:B190"/>
    <mergeCell ref="M189:M190"/>
    <mergeCell ref="N189:N190"/>
    <mergeCell ref="A191:A192"/>
    <mergeCell ref="B191:B192"/>
    <mergeCell ref="M191:M192"/>
    <mergeCell ref="N191:N192"/>
    <mergeCell ref="A201:A202"/>
    <mergeCell ref="B201:B202"/>
    <mergeCell ref="M201:M202"/>
    <mergeCell ref="N201:N202"/>
    <mergeCell ref="A203:A204"/>
    <mergeCell ref="B203:B204"/>
    <mergeCell ref="M203:M204"/>
    <mergeCell ref="N203:N204"/>
    <mergeCell ref="A197:A198"/>
    <mergeCell ref="B197:B198"/>
    <mergeCell ref="M197:M198"/>
    <mergeCell ref="N197:N198"/>
    <mergeCell ref="A199:A200"/>
    <mergeCell ref="B199:B200"/>
    <mergeCell ref="M199:M200"/>
    <mergeCell ref="N199:N200"/>
    <mergeCell ref="D209:L209"/>
    <mergeCell ref="A205:A206"/>
    <mergeCell ref="B205:B206"/>
    <mergeCell ref="M205:M206"/>
    <mergeCell ref="N205:N206"/>
    <mergeCell ref="A207:A208"/>
    <mergeCell ref="B207:B208"/>
    <mergeCell ref="L207:L208"/>
    <mergeCell ref="M207:M208"/>
    <mergeCell ref="N207:N208"/>
  </mergeCells>
  <phoneticPr fontId="2" type="noConversion"/>
  <conditionalFormatting sqref="L138">
    <cfRule type="duplicateValues" dxfId="0" priority="1"/>
  </conditionalFormatting>
  <pageMargins left="0.7" right="0.7" top="0.75" bottom="0.75" header="0.3" footer="0.3"/>
  <pageSetup paperSize="9" scale="25" orientation="portrait" r:id="rId1"/>
  <rowBreaks count="1" manualBreakCount="1">
    <brk id="58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훈련예정표(9.14)</vt:lpstr>
      <vt:lpstr>빅데이터시간표(.914)</vt:lpstr>
      <vt:lpstr>'빅데이터시간표(.914)'!Print_Area</vt:lpstr>
      <vt:lpstr>'훈련예정표(9.14)'!Print_Area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GaYeon Chu</dc:creator>
  <cp:lastModifiedBy>Administrator</cp:lastModifiedBy>
  <cp:lastPrinted>2020-08-12T02:48:18Z</cp:lastPrinted>
  <dcterms:created xsi:type="dcterms:W3CDTF">2017-02-23T06:26:17Z</dcterms:created>
  <dcterms:modified xsi:type="dcterms:W3CDTF">2020-09-13T08:54:03Z</dcterms:modified>
</cp:coreProperties>
</file>