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<sst xmlns="http://schemas.openxmlformats.org/spreadsheetml/2006/main" count="47" uniqueCount="20">
  <si>
    <t>Metode A</t>
  </si>
  <si>
    <t>Metode B</t>
  </si>
  <si>
    <t>Metode C</t>
  </si>
  <si>
    <t>y</t>
  </si>
  <si>
    <t>x</t>
  </si>
  <si>
    <t>A</t>
  </si>
  <si>
    <t>B</t>
  </si>
  <si>
    <t>mean</t>
  </si>
  <si>
    <t>C</t>
  </si>
  <si>
    <t>variance</t>
  </si>
  <si>
    <t>SSTR</t>
  </si>
  <si>
    <t>MSTR</t>
  </si>
  <si>
    <t>SSE</t>
  </si>
  <si>
    <t>MSE</t>
  </si>
  <si>
    <t>Nama: Almakius Felix Bariq Hekopung</t>
  </si>
  <si>
    <t>F</t>
  </si>
  <si>
    <t>Nim: 065002300016</t>
  </si>
  <si>
    <t>plant_a</t>
  </si>
  <si>
    <t>plant_b</t>
  </si>
  <si>
    <t>plant_c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</si>
</sst>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Calibri"/>
      <scheme val="minor"/>
    </font>
    <font>
      <sz val="12.0"/>
      <color rgb="FF000000"/>
      <name val="Arial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0" fillId="2" fontId="1" numFmtId="0" xfId="0" applyAlignment="1" applyFill="1" applyFont="1">
      <alignment horizontal="left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2" xfId="0" applyFont="1" applyNumberFormat="1"/>
    <xf borderId="0" fillId="0" fontId="2" numFmtId="164" xfId="0" applyFont="1" applyNumberFormat="1"/>
    <xf borderId="1" fillId="0" fontId="3" numFmtId="0" xfId="0" applyAlignment="1" applyBorder="1" applyFont="1">
      <alignment vertical="bottom"/>
    </xf>
    <xf borderId="2" fillId="0" fontId="4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3" fillId="0" fontId="3" numFmtId="0" xfId="0" applyAlignment="1" applyBorder="1" applyFont="1">
      <alignment vertical="bottom"/>
    </xf>
    <xf borderId="4" fillId="0" fontId="4" numFmtId="0" xfId="0" applyAlignment="1" applyBorder="1" applyFont="1">
      <alignment horizontal="right"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0" fillId="0" fontId="5" numFmtId="0" xfId="0" applyFont="1"/>
    <xf borderId="3" fillId="0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581025</xdr:colOff>
      <xdr:row>1</xdr:row>
      <xdr:rowOff>152400</xdr:rowOff>
    </xdr:from>
    <xdr:ext cx="6791325" cy="4200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33</xdr:row>
      <xdr:rowOff>104775</xdr:rowOff>
    </xdr:from>
    <xdr:ext cx="6410325" cy="1571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0.29"/>
    <col customWidth="1" min="3" max="3" width="9.86"/>
    <col customWidth="1" min="4" max="4" width="10.86"/>
    <col customWidth="1" min="5" max="26" width="8.71"/>
  </cols>
  <sheetData>
    <row r="1" ht="14.25" customHeight="1">
      <c r="A1" s="1" t="s">
        <v>0</v>
      </c>
      <c r="B1" s="1">
        <v>77.0</v>
      </c>
      <c r="C1" s="2">
        <v>54.0</v>
      </c>
      <c r="D1" s="2">
        <v>67.0</v>
      </c>
      <c r="E1" s="2">
        <v>74.0</v>
      </c>
      <c r="F1" s="2">
        <v>71.0</v>
      </c>
    </row>
    <row r="2" ht="14.25" customHeight="1">
      <c r="A2" s="1" t="s">
        <v>1</v>
      </c>
      <c r="B2" s="1">
        <v>60.0</v>
      </c>
      <c r="C2" s="2">
        <v>41.0</v>
      </c>
      <c r="D2" s="2">
        <v>59.0</v>
      </c>
      <c r="E2" s="2">
        <v>65.0</v>
      </c>
      <c r="F2" s="2">
        <v>62.0</v>
      </c>
    </row>
    <row r="3" ht="14.25" customHeight="1">
      <c r="A3" s="1" t="s">
        <v>2</v>
      </c>
      <c r="B3" s="1">
        <v>49.0</v>
      </c>
      <c r="C3" s="2">
        <v>52.0</v>
      </c>
      <c r="D3" s="2">
        <v>69.0</v>
      </c>
      <c r="E3" s="2">
        <v>47.0</v>
      </c>
      <c r="F3" s="2">
        <v>56.0</v>
      </c>
    </row>
    <row r="4" ht="14.25" customHeight="1">
      <c r="J4" s="3" t="s">
        <v>3</v>
      </c>
      <c r="K4" s="3" t="s">
        <v>4</v>
      </c>
    </row>
    <row r="5" ht="14.25" customHeight="1">
      <c r="J5" s="4">
        <v>77.0</v>
      </c>
      <c r="K5" s="3" t="s">
        <v>5</v>
      </c>
    </row>
    <row r="6" ht="14.25" customHeight="1">
      <c r="B6" s="4" t="s">
        <v>0</v>
      </c>
      <c r="C6" s="4" t="s">
        <v>1</v>
      </c>
      <c r="D6" s="4" t="s">
        <v>2</v>
      </c>
      <c r="J6" s="4">
        <v>54.0</v>
      </c>
      <c r="K6" s="3" t="s">
        <v>5</v>
      </c>
    </row>
    <row r="7" ht="14.25" customHeight="1">
      <c r="B7" s="4">
        <v>77.0</v>
      </c>
      <c r="C7" s="4">
        <v>60.0</v>
      </c>
      <c r="D7" s="4">
        <v>49.0</v>
      </c>
      <c r="J7" s="4">
        <v>67.0</v>
      </c>
      <c r="K7" s="3" t="s">
        <v>5</v>
      </c>
    </row>
    <row r="8" ht="14.25" customHeight="1">
      <c r="B8" s="4">
        <v>54.0</v>
      </c>
      <c r="C8" s="4">
        <v>41.0</v>
      </c>
      <c r="D8" s="4">
        <v>52.0</v>
      </c>
      <c r="J8" s="4">
        <v>74.0</v>
      </c>
      <c r="K8" s="3" t="s">
        <v>5</v>
      </c>
    </row>
    <row r="9" ht="14.25" customHeight="1">
      <c r="B9" s="4">
        <v>67.0</v>
      </c>
      <c r="C9" s="4">
        <v>59.0</v>
      </c>
      <c r="D9" s="4">
        <v>69.0</v>
      </c>
      <c r="J9" s="4">
        <v>71.0</v>
      </c>
      <c r="K9" s="3" t="s">
        <v>5</v>
      </c>
    </row>
    <row r="10" ht="14.25" customHeight="1">
      <c r="B10" s="4">
        <v>74.0</v>
      </c>
      <c r="C10" s="4">
        <v>65.0</v>
      </c>
      <c r="D10" s="4">
        <v>47.0</v>
      </c>
      <c r="J10" s="4">
        <v>60.0</v>
      </c>
      <c r="K10" s="4" t="s">
        <v>6</v>
      </c>
    </row>
    <row r="11" ht="14.25" customHeight="1">
      <c r="B11" s="4">
        <v>71.0</v>
      </c>
      <c r="C11" s="4">
        <v>62.0</v>
      </c>
      <c r="D11" s="4">
        <v>56.0</v>
      </c>
      <c r="J11" s="4">
        <v>41.0</v>
      </c>
      <c r="K11" s="4" t="s">
        <v>6</v>
      </c>
    </row>
    <row r="12" ht="14.25" customHeight="1">
      <c r="J12" s="4">
        <v>59.0</v>
      </c>
      <c r="K12" s="3" t="s">
        <v>6</v>
      </c>
    </row>
    <row r="13" ht="14.25" customHeight="1">
      <c r="J13" s="4">
        <v>65.0</v>
      </c>
      <c r="K13" s="3" t="s">
        <v>6</v>
      </c>
    </row>
    <row r="14" ht="14.25" customHeight="1">
      <c r="J14" s="4">
        <v>62.0</v>
      </c>
      <c r="K14" s="3" t="s">
        <v>6</v>
      </c>
    </row>
    <row r="15" ht="14.25" customHeight="1">
      <c r="A15" s="3" t="s">
        <v>7</v>
      </c>
      <c r="B15" s="3">
        <f t="shared" ref="B15:D15" si="1">AVERAGE(B7:B11)</f>
        <v>68.6</v>
      </c>
      <c r="C15" s="3">
        <f t="shared" si="1"/>
        <v>57.4</v>
      </c>
      <c r="D15" s="3">
        <f t="shared" si="1"/>
        <v>54.6</v>
      </c>
      <c r="E15" s="3">
        <f>AVERAGE(B15:D15)</f>
        <v>60.2</v>
      </c>
      <c r="J15" s="4">
        <v>49.0</v>
      </c>
      <c r="K15" s="4" t="s">
        <v>8</v>
      </c>
    </row>
    <row r="16" ht="14.25" customHeight="1">
      <c r="A16" s="3" t="s">
        <v>9</v>
      </c>
      <c r="B16" s="3">
        <f t="shared" ref="B16:D16" si="2">_xlfn.VAR.S(B7:B11)</f>
        <v>80.3</v>
      </c>
      <c r="C16" s="3">
        <f t="shared" si="2"/>
        <v>89.3</v>
      </c>
      <c r="D16" s="3">
        <f t="shared" si="2"/>
        <v>76.3</v>
      </c>
      <c r="J16" s="4">
        <v>52.0</v>
      </c>
      <c r="K16" s="4" t="s">
        <v>8</v>
      </c>
    </row>
    <row r="17" ht="14.25" customHeight="1">
      <c r="J17" s="4">
        <v>69.0</v>
      </c>
      <c r="K17" s="4" t="s">
        <v>8</v>
      </c>
    </row>
    <row r="18" ht="14.25" customHeight="1">
      <c r="A18" s="3" t="s">
        <v>10</v>
      </c>
      <c r="B18" s="3">
        <f>5*(B15-E15)^2+5*(C15-E15)^2+5*(D15-E15)^2</f>
        <v>548.8</v>
      </c>
      <c r="J18" s="4">
        <v>47.0</v>
      </c>
      <c r="K18" s="4" t="s">
        <v>8</v>
      </c>
    </row>
    <row r="19" ht="14.25" customHeight="1">
      <c r="A19" s="3" t="s">
        <v>11</v>
      </c>
      <c r="B19" s="3">
        <f>B18/2</f>
        <v>274.4</v>
      </c>
      <c r="J19" s="4">
        <v>56.0</v>
      </c>
      <c r="K19" s="4" t="s">
        <v>8</v>
      </c>
    </row>
    <row r="20" ht="14.25" customHeight="1"/>
    <row r="21" ht="14.25" customHeight="1">
      <c r="A21" s="3" t="s">
        <v>12</v>
      </c>
      <c r="B21" s="3">
        <f>4*B16+4*C16+4*D16</f>
        <v>983.6</v>
      </c>
    </row>
    <row r="22" ht="14.25" customHeight="1">
      <c r="A22" s="3" t="s">
        <v>13</v>
      </c>
      <c r="B22" s="5">
        <f>B21/12</f>
        <v>81.96666667</v>
      </c>
    </row>
    <row r="23" ht="14.25" customHeight="1">
      <c r="G23" s="4" t="s">
        <v>14</v>
      </c>
    </row>
    <row r="24" ht="14.25" customHeight="1">
      <c r="A24" s="3" t="s">
        <v>15</v>
      </c>
      <c r="B24" s="6">
        <f>B19/B22</f>
        <v>3.347702318</v>
      </c>
      <c r="G24" s="4" t="s">
        <v>16</v>
      </c>
    </row>
    <row r="25" ht="14.25" customHeight="1"/>
    <row r="26" ht="14.25" customHeight="1"/>
    <row r="27" ht="14.25" customHeight="1"/>
    <row r="28" ht="14.25" customHeight="1"/>
    <row r="29" ht="14.25" customHeight="1">
      <c r="A29" s="7" t="s">
        <v>17</v>
      </c>
      <c r="B29" s="8">
        <v>4.17</v>
      </c>
      <c r="C29" s="8">
        <v>5.58</v>
      </c>
      <c r="D29" s="8">
        <v>5.18</v>
      </c>
      <c r="E29" s="8">
        <v>6.11</v>
      </c>
      <c r="F29" s="8">
        <v>4.5</v>
      </c>
      <c r="G29" s="8">
        <v>4.61</v>
      </c>
      <c r="H29" s="8">
        <v>5.17</v>
      </c>
      <c r="I29" s="8">
        <v>4.53</v>
      </c>
      <c r="J29" s="8">
        <v>5.33</v>
      </c>
      <c r="K29" s="8">
        <v>5.14</v>
      </c>
      <c r="L29" s="9"/>
      <c r="M29" s="9"/>
    </row>
    <row r="30" ht="14.25" customHeight="1">
      <c r="A30" s="10" t="s">
        <v>18</v>
      </c>
      <c r="B30" s="11">
        <v>4.81</v>
      </c>
      <c r="C30" s="11">
        <v>4.17</v>
      </c>
      <c r="D30" s="11">
        <v>4.41</v>
      </c>
      <c r="E30" s="11">
        <v>3.59</v>
      </c>
      <c r="F30" s="11">
        <v>5.87</v>
      </c>
      <c r="G30" s="11">
        <v>3.83</v>
      </c>
      <c r="H30" s="11">
        <v>6.03</v>
      </c>
      <c r="I30" s="11">
        <v>4.89</v>
      </c>
      <c r="J30" s="11">
        <v>4.32</v>
      </c>
      <c r="K30" s="11">
        <v>4.69</v>
      </c>
      <c r="L30" s="9"/>
      <c r="M30" s="9"/>
    </row>
    <row r="31" ht="14.25" customHeight="1">
      <c r="A31" s="10" t="s">
        <v>19</v>
      </c>
      <c r="B31" s="11">
        <v>6.31</v>
      </c>
      <c r="C31" s="11">
        <v>5.12</v>
      </c>
      <c r="D31" s="11">
        <v>5.54</v>
      </c>
      <c r="E31" s="11">
        <v>5.5</v>
      </c>
      <c r="F31" s="11">
        <v>5.37</v>
      </c>
      <c r="G31" s="11">
        <v>5.29</v>
      </c>
      <c r="H31" s="11">
        <v>4.92</v>
      </c>
      <c r="I31" s="11">
        <v>6.15</v>
      </c>
      <c r="J31" s="11">
        <v>5.8</v>
      </c>
      <c r="K31" s="11">
        <v>5.26</v>
      </c>
      <c r="L31" s="9"/>
      <c r="M31" s="9"/>
    </row>
    <row r="32" ht="14.2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ht="14.25" customHeight="1">
      <c r="A33" s="9"/>
      <c r="B33" s="12"/>
      <c r="C33" s="12"/>
      <c r="D33" s="12"/>
      <c r="E33" s="9"/>
      <c r="F33" s="9"/>
      <c r="G33" s="9"/>
      <c r="H33" s="9"/>
      <c r="I33" s="9"/>
      <c r="J33" s="9"/>
      <c r="K33" s="9"/>
      <c r="L33" s="9"/>
      <c r="M33" s="9"/>
    </row>
    <row r="34" ht="14.25" customHeight="1">
      <c r="A34" s="13"/>
      <c r="B34" s="14" t="s">
        <v>17</v>
      </c>
      <c r="C34" s="14" t="s">
        <v>18</v>
      </c>
      <c r="D34" s="14" t="s">
        <v>19</v>
      </c>
      <c r="E34" s="9"/>
      <c r="F34" s="9"/>
      <c r="G34" s="9"/>
      <c r="H34" s="9"/>
      <c r="I34" s="9"/>
      <c r="J34" s="9"/>
      <c r="K34" s="9"/>
      <c r="L34" s="9"/>
      <c r="M34" s="9"/>
    </row>
    <row r="35" ht="14.25" customHeight="1">
      <c r="A35" s="13"/>
      <c r="B35" s="11">
        <v>4.17</v>
      </c>
      <c r="C35" s="11">
        <v>4.81</v>
      </c>
      <c r="D35" s="11">
        <v>6.31</v>
      </c>
      <c r="E35" s="9"/>
      <c r="F35" s="9"/>
      <c r="G35" s="9"/>
      <c r="H35" s="9"/>
      <c r="I35" s="9"/>
      <c r="J35" s="9"/>
      <c r="K35" s="9"/>
      <c r="L35" s="9"/>
      <c r="M35" s="9"/>
    </row>
    <row r="36" ht="14.25" customHeight="1">
      <c r="A36" s="13"/>
      <c r="B36" s="11">
        <v>5.58</v>
      </c>
      <c r="C36" s="11">
        <v>4.17</v>
      </c>
      <c r="D36" s="11">
        <v>5.12</v>
      </c>
      <c r="E36" s="9"/>
      <c r="F36" s="9"/>
      <c r="G36" s="9"/>
      <c r="H36" s="9"/>
      <c r="I36" s="9"/>
      <c r="J36" s="9"/>
      <c r="K36" s="15"/>
      <c r="L36" s="9"/>
      <c r="M36" s="9"/>
    </row>
    <row r="37" ht="14.25" customHeight="1">
      <c r="A37" s="13"/>
      <c r="B37" s="11">
        <v>5.18</v>
      </c>
      <c r="C37" s="11">
        <v>4.41</v>
      </c>
      <c r="D37" s="11">
        <v>5.54</v>
      </c>
      <c r="E37" s="9"/>
      <c r="F37" s="9"/>
      <c r="G37" s="9"/>
      <c r="H37" s="9"/>
      <c r="I37" s="9"/>
      <c r="J37" s="9"/>
      <c r="K37" s="9"/>
      <c r="L37" s="9"/>
      <c r="M37" s="9"/>
    </row>
    <row r="38" ht="14.25" customHeight="1">
      <c r="A38" s="13"/>
      <c r="B38" s="11">
        <v>6.11</v>
      </c>
      <c r="C38" s="11">
        <v>3.59</v>
      </c>
      <c r="D38" s="11">
        <v>5.5</v>
      </c>
      <c r="E38" s="9"/>
      <c r="F38" s="9"/>
      <c r="G38" s="9"/>
      <c r="H38" s="9"/>
      <c r="I38" s="9"/>
      <c r="J38" s="9"/>
      <c r="K38" s="9"/>
      <c r="L38" s="9"/>
      <c r="M38" s="9"/>
    </row>
    <row r="39" ht="14.25" customHeight="1">
      <c r="A39" s="13"/>
      <c r="B39" s="11">
        <v>4.5</v>
      </c>
      <c r="C39" s="11">
        <v>5.87</v>
      </c>
      <c r="D39" s="11">
        <v>5.37</v>
      </c>
      <c r="E39" s="9"/>
      <c r="F39" s="9"/>
      <c r="G39" s="9"/>
      <c r="H39" s="9"/>
      <c r="I39" s="9"/>
      <c r="J39" s="9"/>
      <c r="K39" s="9"/>
      <c r="L39" s="9"/>
      <c r="M39" s="9"/>
    </row>
    <row r="40" ht="14.25" customHeight="1">
      <c r="A40" s="13"/>
      <c r="B40" s="11">
        <v>4.61</v>
      </c>
      <c r="C40" s="11">
        <v>3.83</v>
      </c>
      <c r="D40" s="11">
        <v>5.29</v>
      </c>
      <c r="E40" s="9"/>
      <c r="F40" s="9"/>
      <c r="G40" s="9"/>
      <c r="H40" s="9"/>
      <c r="I40" s="9"/>
      <c r="J40" s="9"/>
      <c r="K40" s="9"/>
      <c r="L40" s="9"/>
      <c r="M40" s="9"/>
    </row>
    <row r="41" ht="14.25" customHeight="1">
      <c r="A41" s="13"/>
      <c r="B41" s="11">
        <v>5.17</v>
      </c>
      <c r="C41" s="11">
        <v>6.03</v>
      </c>
      <c r="D41" s="11">
        <v>4.92</v>
      </c>
      <c r="E41" s="9"/>
      <c r="F41" s="9"/>
      <c r="G41" s="9"/>
      <c r="H41" s="9"/>
      <c r="I41" s="9"/>
      <c r="J41" s="9"/>
      <c r="K41" s="9"/>
      <c r="L41" s="9"/>
      <c r="M41" s="9"/>
    </row>
    <row r="42" ht="14.25" customHeight="1">
      <c r="A42" s="13"/>
      <c r="B42" s="11">
        <v>4.53</v>
      </c>
      <c r="C42" s="11">
        <v>4.89</v>
      </c>
      <c r="D42" s="11">
        <v>6.15</v>
      </c>
      <c r="E42" s="9"/>
      <c r="F42" s="9"/>
      <c r="G42" s="9"/>
      <c r="H42" s="9"/>
      <c r="I42" s="9"/>
      <c r="J42" s="9"/>
      <c r="K42" s="9"/>
      <c r="L42" s="9"/>
      <c r="M42" s="9"/>
    </row>
    <row r="43" ht="14.25" customHeight="1">
      <c r="A43" s="13"/>
      <c r="B43" s="11">
        <v>5.33</v>
      </c>
      <c r="C43" s="11">
        <v>4.32</v>
      </c>
      <c r="D43" s="11">
        <v>5.8</v>
      </c>
      <c r="E43" s="9"/>
      <c r="F43" s="9"/>
      <c r="G43" s="9"/>
      <c r="H43" s="9"/>
      <c r="I43" s="9"/>
      <c r="J43" s="9"/>
      <c r="K43" s="9"/>
      <c r="L43" s="9"/>
      <c r="M43" s="9"/>
    </row>
    <row r="44" ht="14.25" customHeight="1">
      <c r="A44" s="13"/>
      <c r="B44" s="11">
        <v>5.14</v>
      </c>
      <c r="C44" s="11">
        <v>4.69</v>
      </c>
      <c r="D44" s="11">
        <v>5.26</v>
      </c>
      <c r="E44" s="9"/>
      <c r="F44" s="9"/>
      <c r="G44" s="9"/>
      <c r="H44" s="9"/>
      <c r="I44" s="9"/>
      <c r="J44" s="9"/>
      <c r="K44" s="9"/>
      <c r="L44" s="9"/>
      <c r="M44" s="9"/>
    </row>
    <row r="45" ht="14.25" customHeight="1">
      <c r="A45" s="12"/>
      <c r="B45" s="12"/>
      <c r="C45" s="12"/>
      <c r="D45" s="12"/>
      <c r="E45" s="12"/>
      <c r="F45" s="9"/>
      <c r="G45" s="9"/>
      <c r="H45" s="9"/>
      <c r="I45" s="9"/>
      <c r="J45" s="9"/>
      <c r="K45" s="9"/>
      <c r="L45" s="9"/>
      <c r="M45" s="9"/>
    </row>
    <row r="46" ht="14.25" customHeight="1">
      <c r="A46" s="16" t="s">
        <v>7</v>
      </c>
      <c r="B46" s="11">
        <f t="shared" ref="B46:D46" si="3">AVERAGE(B35:B44)</f>
        <v>5.032</v>
      </c>
      <c r="C46" s="11">
        <f t="shared" si="3"/>
        <v>4.661</v>
      </c>
      <c r="D46" s="11">
        <f t="shared" si="3"/>
        <v>5.526</v>
      </c>
      <c r="E46" s="11">
        <f>AVERAGE(B46:D46)</f>
        <v>5.073</v>
      </c>
      <c r="F46" s="9"/>
      <c r="G46" s="9"/>
      <c r="H46" s="9"/>
      <c r="I46" s="9"/>
      <c r="J46" s="9"/>
      <c r="K46" s="9"/>
      <c r="L46" s="9"/>
      <c r="M46" s="9"/>
    </row>
    <row r="47" ht="14.25" customHeight="1">
      <c r="A47" s="16" t="s">
        <v>9</v>
      </c>
      <c r="B47" s="11">
        <f t="shared" ref="B47:D47" si="4">_xlfn.VAR.S(B35:B44)</f>
        <v>0.3399955556</v>
      </c>
      <c r="C47" s="11">
        <f t="shared" si="4"/>
        <v>0.6299211111</v>
      </c>
      <c r="D47" s="11">
        <f t="shared" si="4"/>
        <v>0.1958711111</v>
      </c>
      <c r="E47" s="14"/>
      <c r="F47" s="9"/>
      <c r="G47" s="9"/>
      <c r="H47" s="9"/>
      <c r="I47" s="9"/>
      <c r="J47" s="9"/>
      <c r="K47" s="9"/>
      <c r="L47" s="9"/>
      <c r="M47" s="9"/>
    </row>
    <row r="48" ht="14.25" customHeight="1">
      <c r="A48" s="12"/>
      <c r="B48" s="1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ht="14.25" customHeight="1">
      <c r="A49" s="16" t="s">
        <v>10</v>
      </c>
      <c r="B49" s="11">
        <f>10*(B46-E46)^2+10*(C46-E46)^2+10*(D46-E46)^2</f>
        <v>3.76634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ht="14.25" customHeight="1">
      <c r="A50" s="16" t="s">
        <v>11</v>
      </c>
      <c r="B50" s="11">
        <f>B49/2</f>
        <v>1.88317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ht="14.25" customHeight="1">
      <c r="A51" s="12"/>
      <c r="B51" s="12"/>
      <c r="C51" s="9"/>
      <c r="D51" s="9"/>
      <c r="E51" s="9"/>
      <c r="F51" s="9"/>
      <c r="G51" s="9"/>
      <c r="H51" s="9"/>
      <c r="I51" s="9" t="s">
        <v>14</v>
      </c>
      <c r="M51" s="9"/>
    </row>
    <row r="52" ht="14.25" customHeight="1">
      <c r="A52" s="16" t="s">
        <v>12</v>
      </c>
      <c r="B52" s="11">
        <f>9*B47+9*C47+9*D47</f>
        <v>10.49209</v>
      </c>
      <c r="C52" s="9"/>
      <c r="D52" s="9"/>
      <c r="E52" s="9"/>
      <c r="F52" s="9"/>
      <c r="G52" s="9"/>
      <c r="H52" s="9"/>
      <c r="I52" s="9" t="s">
        <v>16</v>
      </c>
      <c r="L52" s="9"/>
      <c r="M52" s="9"/>
    </row>
    <row r="53" ht="14.25" customHeight="1">
      <c r="A53" s="16" t="s">
        <v>13</v>
      </c>
      <c r="B53" s="11">
        <f>B52/27</f>
        <v>0.3885959259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ht="14.25" customHeight="1">
      <c r="A54" s="12"/>
      <c r="B54" s="12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ht="14.25" customHeight="1">
      <c r="A55" s="16" t="s">
        <v>15</v>
      </c>
      <c r="B55" s="11">
        <f>B50/B53</f>
        <v>4.846087862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ht="14.2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G23:J23"/>
    <mergeCell ref="G24:I24"/>
    <mergeCell ref="I51:L51"/>
    <mergeCell ref="I52:K52"/>
  </mergeCells>
  <printOptions/>
  <pageMargins bottom="0.75" footer="0.0" header="0.0" left="0.7" right="0.7" top="0.75"/>
  <pageSetup orientation="landscape"/>
  <drawing r:id="rId1"/>
</worksheet>
</file>