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yb/Dropbox/CastoeLabFolder/projects/CVV_Gene_Regulation/_VenomGeneRegulation_NEW_Aug2021/analysis/7_species_blasts/ncbi_allSnakeBlast/"/>
    </mc:Choice>
  </mc:AlternateContent>
  <xr:revisionPtr revIDLastSave="0" documentId="8_{A296264D-64B0-AF42-AE23-813EDD1ED37A}" xr6:coauthVersionLast="46" xr6:coauthVersionMax="46" xr10:uidLastSave="{00000000-0000-0000-0000-000000000000}"/>
  <bookViews>
    <workbookView xWindow="5880" yWindow="9980" windowWidth="27640" windowHeight="16940" xr2:uid="{1C31D145-DDFC-8440-A430-C7ACB2313F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1" i="1" l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<sst xmlns="http://schemas.openxmlformats.org/spreadsheetml/2006/main" count="569" uniqueCount="209">
  <si>
    <t>Description</t>
  </si>
  <si>
    <t>Scientific Name</t>
  </si>
  <si>
    <t>Common Name</t>
  </si>
  <si>
    <t>Taxid</t>
  </si>
  <si>
    <t>Max Score</t>
  </si>
  <si>
    <t>Total Score</t>
  </si>
  <si>
    <t>Query Cover</t>
  </si>
  <si>
    <t xml:space="preserve">Accession  </t>
  </si>
  <si>
    <t>Family</t>
  </si>
  <si>
    <t>Crotalus scutulatus B-type SVMP complex genomic sequence</t>
  </si>
  <si>
    <t>Crotalus scutulatus</t>
  </si>
  <si>
    <t>Mojave rattlesnake</t>
  </si>
  <si>
    <t>SVMP</t>
  </si>
  <si>
    <t>Crotalus atrox SVMP complex genomic sequence</t>
  </si>
  <si>
    <t>Crotalus atrox</t>
  </si>
  <si>
    <t>western diamondback rattlesnake</t>
  </si>
  <si>
    <t>Crotalus horridus clone ctg3724 A-type SVMP complex genomic sequence</t>
  </si>
  <si>
    <t>Crotalus horridus</t>
  </si>
  <si>
    <t>timber rattlesnake</t>
  </si>
  <si>
    <t>Crotalus horridus mad-3 gene, partial sequence; metalloproteinase fusuion protein 2 (mpf-2), metalloproteinase and disintegrin protein 3b (mad-3b), and metalloproteinase and disintegrin protein 4b (mad-4b) genes, complete cds; os23 pseudogene, complete sequence; metalloproteinase disintegrin and cysteine-rich protein 6 (mdc-6) and metalloproteinase disintegrin and cysteine-rich protein 7 (mdc-7) genes, complete cds; os67 pseudogene, complete sequence; metalloproteinase and disintegrin protein 5 (mad-5) gene, complete cds; os3b pseudogene, complete sequence; and metalloproteinase and disintegrin protein 6 (mad-6), metalloproteinase disintegrin and cysteine-rich protein 8 (mdc-8), neurofilament medium polypeptide (nefm), and neurofilament light polypeptide (nefl) genes, complete cds</t>
  </si>
  <si>
    <t>Crotalus horridus clone ctg124679 A-type SVMP complex genomic sequence</t>
  </si>
  <si>
    <t>Crotalus horridus MDC-1 (mdc-1) gene, partial cds; MDC-2 (mdc-2) gene, complete cds; os3a, mdc-9, and os35 pseudogenes, complete sequence; MDC-4 (mdc-4) gene, complete cds; and MAD-3a (mad-3a) gene, partial cds</t>
  </si>
  <si>
    <t>Crotalus durissus terrificus SVMP complex L genomic sequence</t>
  </si>
  <si>
    <t>Crotalus durissus terrificus</t>
  </si>
  <si>
    <t>tropical rattlesnake</t>
  </si>
  <si>
    <t>Crotalus durissus terrificus SVMP complex R genomic sequence</t>
  </si>
  <si>
    <t>Crotalus scutulatus A-type SVMP complex genomic sequence</t>
  </si>
  <si>
    <t>Crotalus horridus clone ctg12944 A-type SVMP complex genomic sequence</t>
  </si>
  <si>
    <t>PREDICTED: Thamnophis elegans uncharacterized LOC116513827 (LOC116513827), ncRNA</t>
  </si>
  <si>
    <t>Thamnophis elegans</t>
  </si>
  <si>
    <t>Western terrestrial garter snake</t>
  </si>
  <si>
    <t>PREDICTED: Crotalus tigris uncharacterized LOC120300138 (LOC120300138), transcript variant X2, ncRNA</t>
  </si>
  <si>
    <t>Crotalus tigris</t>
  </si>
  <si>
    <t>Tiger rattlesnake</t>
  </si>
  <si>
    <t>SVSP</t>
  </si>
  <si>
    <t>PREDICTED: Crotalus tigris uncharacterized LOC120300138 (LOC120300138), transcript variant X1, ncRNA</t>
  </si>
  <si>
    <t>Crotalus adamanteus serine proteinase 5 mRNA, complete cds</t>
  </si>
  <si>
    <t>Crotalus adamanteus</t>
  </si>
  <si>
    <t>eastern diamondback rattlesnake</t>
  </si>
  <si>
    <t>PREDICTED: Crotalus tigris snake venom serine proteinase 4a (LOC120300125), transcript variant X4, mRNA</t>
  </si>
  <si>
    <t>PREDICTED: Crotalus tigris snake venom serine proteinase 4a (LOC120300125), transcript variant X3, misc_RNA</t>
  </si>
  <si>
    <t>PREDICTED: Crotalus tigris snake venom serine proteinase 4a (LOC120300125), transcript variant X2, mRNA</t>
  </si>
  <si>
    <t>PREDICTED: Crotalus tigris snake venom serine proteinase 4a (LOC120300125), transcript variant X1, mRNA</t>
  </si>
  <si>
    <t>Crotalus mitchellii clone Cmitc_SVSP-5 serine endopeptidase mRNA, complete cds</t>
  </si>
  <si>
    <t>Crotalus mitchellii</t>
  </si>
  <si>
    <t>speckled rattlesnake</t>
  </si>
  <si>
    <t>PREDICTED: Crotalus tigris insulin receptor substrate 2 (IRS2), transcript variant X1, misc_RNA</t>
  </si>
  <si>
    <t>PREDICTED: Crotalus tigris ankyrin repeat domain 34B (ANKRD34B), mRNA</t>
  </si>
  <si>
    <t>PREDICTED: Crotalus tigris uncharacterized LOC120313740 (LOC120313740), transcript variant X3, ncRNA</t>
  </si>
  <si>
    <t>PREDICTED: Crotalus tigris uncharacterized LOC120313740 (LOC120313740), transcript variant X2, ncRNA</t>
  </si>
  <si>
    <t>PREDICTED: Crotalus tigris uncharacterized LOC120313740 (LOC120313740), transcript variant X1, ncRNA</t>
  </si>
  <si>
    <t>PREDICTED: Crotalus tigris snake venom serine protease gussurobin (LOC120300113), transcript variant X1, mRNA</t>
  </si>
  <si>
    <t>PREDICTED: Crotalus tigris uncharacterized LOC120300134 (LOC120300134), ncRNA</t>
  </si>
  <si>
    <t>PREDICTED: Crotalus tigris retinoic acid induced 2 (RAI2), transcript variant X7, misc_RNA</t>
  </si>
  <si>
    <t>Crotalus tigris clone Ctigr_SVSP-9 serine endopeptidase mRNA, complete cds</t>
  </si>
  <si>
    <t>PREDICTED: Crotalus tigris snake venom serine protease gussurobin (LOC120300113), transcript variant X2, mRNA</t>
  </si>
  <si>
    <t>PREDICTED: Crotalus tigris snake venom serine proteinase 12-like (LOC120300124), transcript variant X7, mRNA</t>
  </si>
  <si>
    <t>PREDICTED: Crotalus tigris snake venom serine proteinase 12-like (LOC120300124), transcript variant X6, mRNA</t>
  </si>
  <si>
    <t>PREDICTED: Crotalus tigris snake venom serine proteinase 12-like (LOC120300124), transcript variant X4, mRNA</t>
  </si>
  <si>
    <t>PREDICTED: Crotalus tigris snake venom serine proteinase 12-like (LOC120300124), transcript variant X3, mRNA</t>
  </si>
  <si>
    <t>PREDICTED: Crotalus tigris snake venom serine proteinase 12-like (LOC120300124), transcript variant X2, mRNA</t>
  </si>
  <si>
    <t>PREDICTED: Crotalus tigris snake venom serine proteinase 12-like (LOC120300124), transcript variant X1, mRNA</t>
  </si>
  <si>
    <t>Crotalus molossus clone Cmolo_SVSP-5 serine endopeptidase mRNA, complete cds</t>
  </si>
  <si>
    <t>Crotalus molossus</t>
  </si>
  <si>
    <t>blacktail rattlesnake</t>
  </si>
  <si>
    <t>PREDICTED: Crotalus tigris uncharacterized LOC120300140 (LOC120300140), ncRNA</t>
  </si>
  <si>
    <t>PREDICTED: Crotalus tigris uncharacterized LOC120300137 (LOC120300137), ncRNA</t>
  </si>
  <si>
    <t>Bothrops atrox batroxobin gene, complete cds</t>
  </si>
  <si>
    <t>Bothrops moojeni</t>
  </si>
  <si>
    <t>Brazilian lancehead</t>
  </si>
  <si>
    <t>Bothrops atrox batroxobin gene (EC 3.4.21.29)</t>
  </si>
  <si>
    <t>Bothrops atrox</t>
  </si>
  <si>
    <t>barba amarilla</t>
  </si>
  <si>
    <t>PREDICTED: Crotalus tigris snake venom serine proteinase 12-like (LOC120300124), transcript variant X5, mRNA</t>
  </si>
  <si>
    <t>PREDICTED: Crotalus tigris acyl-coenzyme A amino acid N-acyltransferase 2-like (LOC120308323), transcript variant X1, mRNA</t>
  </si>
  <si>
    <t>PREDICTED: Crotalus tigris cytochrome P450 2C39-like (LOC120300885), mRNA</t>
  </si>
  <si>
    <t>PREDICTED: Crotalus tigris snake venom serine proteinase 12-like (LOC120300130), mRNA</t>
  </si>
  <si>
    <t>PREDICTED: Crotalus tigris mucin-16-like (LOC120310726), transcript variant X7, mRNA</t>
  </si>
  <si>
    <t>PREDICTED: Crotalus tigris mucin-16-like (LOC120310726), transcript variant X6, mRNA</t>
  </si>
  <si>
    <t>PREDICTED: Crotalus tigris mucin-16-like (LOC120310726), transcript variant X5, mRNA</t>
  </si>
  <si>
    <t>PREDICTED: Crotalus tigris mucin-16-like (LOC120310726), transcript variant X4, mRNA</t>
  </si>
  <si>
    <t>PREDICTED: Crotalus tigris mucin-16-like (LOC120310726), transcript variant X3, mRNA</t>
  </si>
  <si>
    <t>PREDICTED: Crotalus tigris mucin-16-like (LOC120310726), transcript variant X2, mRNA</t>
  </si>
  <si>
    <t>PREDICTED: Crotalus tigris mucin-16-like (LOC120310726), transcript variant X1, mRNA</t>
  </si>
  <si>
    <t>PREDICTED: Protobothrops mucrosquamatus mucin-16 (LOC107282868), mRNA</t>
  </si>
  <si>
    <t>Protobothrops mucrosquamatus</t>
  </si>
  <si>
    <t>NA</t>
  </si>
  <si>
    <t>PREDICTED: Crotalus tigris family with sequence similarity 217 member A (FAM217A), transcript variant X1, mRNA</t>
  </si>
  <si>
    <t>Crotalus cerastes clone Ccera_SVSP-2 serine endopeptidase mRNA, complete cds</t>
  </si>
  <si>
    <t>Crotalus cerastes</t>
  </si>
  <si>
    <t>Agkistrodon piscivorus clone Apisc_SVSP-20 serine endopeptidase mRNA, complete cds</t>
  </si>
  <si>
    <t>Agkistrodon piscivorus</t>
  </si>
  <si>
    <t>cottonmouth</t>
  </si>
  <si>
    <t>PREDICTED: Crotalus tigris acyl-coenzyme A amino acid N-acyltransferase 2-like (LOC120308320), transcript variant X3, mRNA</t>
  </si>
  <si>
    <t>PREDICTED: Crotalus tigris acyl-coenzyme A amino acid N-acyltransferase 2-like (LOC120308320), transcript variant X2, mRNA</t>
  </si>
  <si>
    <t>PREDICTED: Crotalus tigris acyl-coenzyme A amino acid N-acyltransferase 2-like (LOC120308320), transcript variant X1, mRNA</t>
  </si>
  <si>
    <t>PREDICTED: Crotalus tigris snake venom serine protease-like (LOC120300128), transcript variant X1, mRNA</t>
  </si>
  <si>
    <t>PREDICTED: Crotalus tigris snake venom serine protease-like (LOC120300128), transcript variant X3, mRNA</t>
  </si>
  <si>
    <t>PREDICTED: Crotalus tigris snake venom serine protease-like (LOC120300128), transcript variant X2, mRNA</t>
  </si>
  <si>
    <t>Crotalus scutulatus clone Cscut_SVSP-15 serine endopeptidase mRNA, complete cds</t>
  </si>
  <si>
    <t>PREDICTED: Crotalus tigris venom plasminogen activator-like (LOC120300132), mRNA</t>
  </si>
  <si>
    <t>Crotalus atrox clone Catro_SVSP-3 serine endopeptidase mRNA, complete cds</t>
  </si>
  <si>
    <t>Crotalus scutulatus clone Cscut_SVSP-9 serine endopeptidase mRNA, complete cds</t>
  </si>
  <si>
    <t>PREDICTED: Protobothrops mucrosquamatus beta-fibrinogenase mucrofibrase-3 (LOC107287552), transcript variant X1, mRNA</t>
  </si>
  <si>
    <t>Crotalus scutulatus clone Cscut_SVSP-4 serine endopeptidase mRNA, complete cds</t>
  </si>
  <si>
    <t>Crotalus molossus clone Cmolo_SVSP-3 serine endopeptidase mRNA, complete cds</t>
  </si>
  <si>
    <t>Crotalus molossus clone Cmolo_SVSP-9 serine endopeptidase mRNA, complete cds</t>
  </si>
  <si>
    <t>Crotalus adamanteus serine proteinase 4 mRNA, complete cds</t>
  </si>
  <si>
    <t>Crotalus mitchellii clone Cmitc_SVSP-11 serine endopeptidase mRNA, complete cds</t>
  </si>
  <si>
    <t>Crotalus mitchellii clone Cmitc_SVSP-12 serine endopeptidase mRNA, complete cds</t>
  </si>
  <si>
    <t>PREDICTED: Crotalus tigris snake venom serine protease catroxase-2 (LOC120300115), transcript variant X2, mRNA</t>
  </si>
  <si>
    <t>Crotalus cerastes clone Ccera_SVSP-4 serine endopeptidase mRNA, complete cds</t>
  </si>
  <si>
    <t>Crotalus lepidus clone Clepi_SVSP-6 serine endopeptidase mRNA, complete cds</t>
  </si>
  <si>
    <t>Crotalus lepidus</t>
  </si>
  <si>
    <t>rock rattlesnake</t>
  </si>
  <si>
    <t>PREDICTED: Crotalus tigris snake venom serine protease 2-like (LOC120300114), transcript variant X8, mRNA</t>
  </si>
  <si>
    <t>Crotalus cerastes clone Ccera_SVSP-7 serine endopeptidase mRNA, complete cds</t>
  </si>
  <si>
    <t>Bothrops jararaca mRNA for protease A, complete cds</t>
  </si>
  <si>
    <t>Bothrops jararaca</t>
  </si>
  <si>
    <t>jararaca</t>
  </si>
  <si>
    <t>Crotalus molossus clone Cmolo_SVSP-8 serine endopeptidase mRNA, complete cds</t>
  </si>
  <si>
    <t>Crotalus lepidus clone Clepi_SVSP-8 serine endopeptidase mRNA, complete cds</t>
  </si>
  <si>
    <t>PREDICTED: Crotalus tigris thrombin-like enzyme gyroxin B1.7 (LOC120300126), mRNA</t>
  </si>
  <si>
    <t>PREDICTED: Crotalus tigris snake venom serine proteinase 12 (LOC120300122), mRNA</t>
  </si>
  <si>
    <t>Crotalus tigris clone Ctigr_SVSP-2 serine endopeptidase mRNA, complete cds</t>
  </si>
  <si>
    <t>Crotalus atrox clone Catro_SVSP-6 serine endopeptidase mRNA, complete cds</t>
  </si>
  <si>
    <t>Crotalus adamanteus serine proteinase 6 mRNA, complete cds</t>
  </si>
  <si>
    <t>Daboia russellii siamensis RVV-V gamma-like protein precursor, mRNA, complete cds</t>
  </si>
  <si>
    <t>Daboia siamensis</t>
  </si>
  <si>
    <t>Crotalus mitchellii clone Cmitc_SVSP-9 serine endopeptidase mRNA, complete cds</t>
  </si>
  <si>
    <t>Crotalus cerastes clone Ccera_SVSP-8 serine endopeptidase mRNA, complete cds</t>
  </si>
  <si>
    <t>Crotalus cerastes clone Ccera_SVSP-10 serine endopeptidase mRNA, complete cds</t>
  </si>
  <si>
    <t>Trimeresurus gramineus TLg3 mRNA for serine protease, complete cds</t>
  </si>
  <si>
    <t>Trimeresurus gramineus</t>
  </si>
  <si>
    <t>Indian green tree viper</t>
  </si>
  <si>
    <t>Protobothrops flavoviridis mRNA for serine protease, complete cds, note: comp49_c0_seq1</t>
  </si>
  <si>
    <t>Protobothrops flavoviridis</t>
  </si>
  <si>
    <t>Crotalus lepidus clone Clepi_SVSP-7 serine endopeptidase mRNA, complete cds</t>
  </si>
  <si>
    <t>PREDICTED: Crotalus tigris snake venom serine protease (LOC120300120), transcript variant X6, mRNA</t>
  </si>
  <si>
    <t>Agkistrodon piscivorus leucostoma thrombin-like protein (TLE) mRNA, complete cds</t>
  </si>
  <si>
    <t>Agkistrodon piscivorus leucostoma</t>
  </si>
  <si>
    <t>Western cottonmouth</t>
  </si>
  <si>
    <t>Crotalus cerastes clone Ccera_SVSP-11 serine endopeptidase mRNA, complete cds</t>
  </si>
  <si>
    <t>Gloydius blomhoffi mRNA for hypothetical protein, complete cds, clone: AS#1</t>
  </si>
  <si>
    <t>Gloydius blomhoffii</t>
  </si>
  <si>
    <t>mamushi</t>
  </si>
  <si>
    <t>PREDICTED: Crotalus tigris snake venom serine protease (LOC120300120), transcript variant X7, mRNA</t>
  </si>
  <si>
    <t>Crotalus scutulatus clone Cscut_SVSP-1 serine endopeptidase mRNA, complete cds</t>
  </si>
  <si>
    <t>Crotalus scutulatus clone Cscut_SVSP-16 serine endopeptidase mRNA, complete cds</t>
  </si>
  <si>
    <t>Protobothrops elegans mRNA for serine protease 1, complete cds, note: comp44_c1_seq1</t>
  </si>
  <si>
    <t>Protobothrops elegans</t>
  </si>
  <si>
    <t>Macrovipera lebetina serine protease VLSP-1 precursor, mRNA, complete cds</t>
  </si>
  <si>
    <t>Macrovipera lebetina</t>
  </si>
  <si>
    <t>Levantine viper</t>
  </si>
  <si>
    <t>PREDICTED: Crotalus tigris snake venom serine protease (LOC120300120), transcript variant X1, mRNA</t>
  </si>
  <si>
    <t>Trimeresurus stejnegeri venom plasminogen activator precursor (TSV-PA) mRNA, complete cds</t>
  </si>
  <si>
    <t>Trimeresurus stejnegeri</t>
  </si>
  <si>
    <t>Stejneger's pit viper</t>
  </si>
  <si>
    <t>Crotalus scutulatus clone Cscut_SVSP-3 serine endopeptidase mRNA, complete cds</t>
  </si>
  <si>
    <t>Gloydius intermedius serine protease 5 (SP5) mRNA, complete cds</t>
  </si>
  <si>
    <t>Gloydius intermedius</t>
  </si>
  <si>
    <t>Central Asian pitviper</t>
  </si>
  <si>
    <t>PREDICTED: Crotalus tigris snake venom serine protease-like (LOC120315719), transcript variant X3, mRNA</t>
  </si>
  <si>
    <t>PREDICTED: Crotalus tigris thrombin-like enzyme crotalase (LOC120300123), mRNA</t>
  </si>
  <si>
    <t>PREDICTED: Crotalus tigris killer cell lectin-like receptor subfamily B member 1B allele A (LOC120307277), transcript variant X2, mRNA</t>
  </si>
  <si>
    <t>PREDICTED: Crotalus tigris killer cell lectin-like receptor subfamily B member 1B allele A (LOC120307277), transcript variant X1, mRNA</t>
  </si>
  <si>
    <t>PREDICTED: Crotalus tigris malonyl-CoA-acyl carrier protein transacylase (MCAT), transcript variant X6, mRNA</t>
  </si>
  <si>
    <t>PREDICTED: Crotalus tigris malonyl-CoA-acyl carrier protein transacylase (MCAT), transcript variant X5, mRNA</t>
  </si>
  <si>
    <t>Crotalus atrox clone 91_J7 genomic sequence</t>
  </si>
  <si>
    <t>PLA2</t>
  </si>
  <si>
    <t>Crotalus atrox clone 152_I6 genomic sequence</t>
  </si>
  <si>
    <t>Trimeresurus flavoviridis phospholipase A2 gene cluster (PfPLA1(psi), PfPLA2, PfPLA3(psi), PfPLA4, PfPLA5)</t>
  </si>
  <si>
    <t>Ovophis okinavensis polymorphism, leading to a stop codon:INSD:D49391.1 (gPLA2-03) pseudogene, complete sequence; phospholipase A2 precursor (OoIIEPLA2) gene, complete cds; and ovarian tumor domain-containing protein 3 (OTUD3) gene, exon 8 and partial cds</t>
  </si>
  <si>
    <t>Ovophis okinavensis</t>
  </si>
  <si>
    <t>himehabu</t>
  </si>
  <si>
    <t>Crotalus scutulatus scutulatus clone 102_I5 genomic sequence</t>
  </si>
  <si>
    <t>Crotalus scutulatus scutulatus</t>
  </si>
  <si>
    <t>Crotalus adamanteus clone 29M24 genomic sequence</t>
  </si>
  <si>
    <t>PREDICTED: Crotalus tigris OTU deubiquitinase 3 (OTUD3), transcript variant X3, mRNA</t>
  </si>
  <si>
    <t>Trimeresurus flavoviridis PfPLA6 gene for Phospholipase A2, complete cds</t>
  </si>
  <si>
    <t>Protobothrops elegans PeBP(R)-II precursor (PeBP(R)-II) and phospholipase A2 precursor (PeIIEPLA2) genes, complete cds</t>
  </si>
  <si>
    <t>Protobothrops tokarensis phospholipase A2 precursor (PtPLA-B) and phospholipase A2 precursor (PtIIEPLA2) genes, complete cds</t>
  </si>
  <si>
    <t>Protobothrops tokarensis</t>
  </si>
  <si>
    <t>Tokara Habu</t>
  </si>
  <si>
    <t>Protobothrops flavoviridis phospholipase A2 precursor (PfIIEPLA2) gene, complete cds; and ovarian tumor domain-containing protein 3 (OTUD3) gene, exon 8 and partial cds</t>
  </si>
  <si>
    <t>Protobothrops flavoviridis phospholipase A2 precursor (PfPLA-B') and phospholipase A2 precursor (PfIIEPLA2) genes, complete cds; and ovarian tumor domain-containing protein 3 (OTUD3) gene, exon 8 and partial cds</t>
  </si>
  <si>
    <t>PREDICTED: Crotalus tigris basic phospholipase A2 PLA-B-like (LOC120319094), transcript variant X3, mRNA</t>
  </si>
  <si>
    <t>PREDICTED: Crotalus tigris basic phospholipase A2 PLA-B-like (LOC120319094), transcript variant X1, mRNA</t>
  </si>
  <si>
    <t>PREDICTED: Crotalus tigris uncharacterized LOC120314137 (LOC120314137), ncRNA</t>
  </si>
  <si>
    <t>Bothrops moojeni phospholipase A2 group IIE mRNA, partial cds</t>
  </si>
  <si>
    <t>PREDICTED: Protobothrops mucrosquamatus group IIE secretory phospholipase A2-like (LOC107291370), mRNA</t>
  </si>
  <si>
    <t>PREDICTED: Crotalus tigris group IIE secretory phospholipase A2-like (LOC120319091), transcript variant X2, mRNA</t>
  </si>
  <si>
    <t>PREDICTED: Crotalus tigris group IIE secretory phospholipase A2-like (LOC120319091), transcript variant X1, mRNA</t>
  </si>
  <si>
    <t>Vipera anatolica senliki phospholipase A2 4 mRNA, partial cds</t>
  </si>
  <si>
    <t>Vipera anatolica senliki</t>
  </si>
  <si>
    <t>Vipera anatolica senliki phospholipase A2 3 mRNA, complete cds</t>
  </si>
  <si>
    <t>PREDICTED: Pantherophis guttatus group IIE secretory phospholipase A2-like (LOC117669665), mRNA</t>
  </si>
  <si>
    <t>Pantherophis guttatus</t>
  </si>
  <si>
    <t>PREDICTED: Thamnophis sirtalis group IIE secretory phospholipase A2-like (LOC106552964), mRNA</t>
  </si>
  <si>
    <t>Thamnophis sirtalis</t>
  </si>
  <si>
    <t>PREDICTED: Crotalus tigris basic phospholipase A2 vurtoxin-like (LOC120319093), transcript variant X3, mRNA</t>
  </si>
  <si>
    <t>PREDICTED: Crotalus tigris basic phospholipase A2 vurtoxin-like (LOC120319093), transcript variant X2, mRNA</t>
  </si>
  <si>
    <t>PREDICTED: Crotalus tigris basic phospholipase A2 vurtoxin-like (LOC120319093), transcript variant X1, mRNA</t>
  </si>
  <si>
    <t>Boiga irregularis clone Guam_Birreg_PLA2_1 phospholipase A2 mRNA, partial cds</t>
  </si>
  <si>
    <t>Boiga irregularis</t>
  </si>
  <si>
    <t>brown tree snake</t>
  </si>
  <si>
    <t>PREDICTED: Thamnophis elegans group IIE secretory phospholipase A2-like (LOC116518744), mRNA</t>
  </si>
  <si>
    <t>PREDICTED: Pseudonaja textilis group IIE secretory phospholipase A2-like (LOC113449729), mRNA</t>
  </si>
  <si>
    <t>Pseudonaja textilis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</si>
</sst>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8595-D9D9-B443-A221-375B40845E11}">
  <dimension ref="A1:I141"/>
  <sheetViews>
    <sheetView tabSelected="1" topLeftCell="A117" workbookViewId="0">
      <selection activeCell="A113" sqref="A113:I14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8737</v>
      </c>
      <c r="E2">
        <v>674</v>
      </c>
      <c r="F2">
        <v>8663</v>
      </c>
      <c r="G2" s="1">
        <v>1</v>
      </c>
      <c r="H2" t="str">
        <f>HYPERLINK("https://www.ncbi.nlm.nih.gov/nucleotide/MT032003.1?report=genbank&amp;log$=nucltop&amp;blast_rank=1&amp;RID=J83PRRHP013","MT032003.1")</f>
        <v>MT032003.1</v>
      </c>
      <c r="I2" t="s">
        <v>12</v>
      </c>
    </row>
    <row r="3" spans="1:9" x14ac:dyDescent="0.2">
      <c r="A3" t="s">
        <v>13</v>
      </c>
      <c r="B3" t="s">
        <v>14</v>
      </c>
      <c r="C3" t="s">
        <v>15</v>
      </c>
      <c r="D3">
        <v>8730</v>
      </c>
      <c r="E3">
        <v>670</v>
      </c>
      <c r="F3">
        <v>18538</v>
      </c>
      <c r="G3" s="1">
        <v>1</v>
      </c>
      <c r="H3" t="str">
        <f>HYPERLINK("https://www.ncbi.nlm.nih.gov/nucleotide/MT019621.1?report=genbank&amp;log$=nucltop&amp;blast_rank=2&amp;RID=J83PRRHP013","MT019621.1")</f>
        <v>MT019621.1</v>
      </c>
      <c r="I3" t="s">
        <v>12</v>
      </c>
    </row>
    <row r="4" spans="1:9" x14ac:dyDescent="0.2">
      <c r="A4" t="s">
        <v>16</v>
      </c>
      <c r="B4" t="s">
        <v>17</v>
      </c>
      <c r="C4" t="s">
        <v>18</v>
      </c>
      <c r="D4">
        <v>35024</v>
      </c>
      <c r="E4">
        <v>655</v>
      </c>
      <c r="F4">
        <v>3257</v>
      </c>
      <c r="G4" s="1">
        <v>1</v>
      </c>
      <c r="H4" t="str">
        <f>HYPERLINK("https://www.ncbi.nlm.nih.gov/nucleotide/MT124581.1?report=genbank&amp;log$=nucltop&amp;blast_rank=3&amp;RID=J83PRRHP013","MT124581.1")</f>
        <v>MT124581.1</v>
      </c>
      <c r="I4" t="s">
        <v>12</v>
      </c>
    </row>
    <row r="5" spans="1:9" x14ac:dyDescent="0.2">
      <c r="A5" t="s">
        <v>19</v>
      </c>
      <c r="B5" t="s">
        <v>17</v>
      </c>
      <c r="C5" t="s">
        <v>18</v>
      </c>
      <c r="D5">
        <v>35024</v>
      </c>
      <c r="E5">
        <v>655</v>
      </c>
      <c r="F5">
        <v>5793</v>
      </c>
      <c r="G5" s="1">
        <v>1</v>
      </c>
      <c r="H5" t="str">
        <f>HYPERLINK("https://www.ncbi.nlm.nih.gov/nucleotide/MT127551.1?report=genbank&amp;log$=nucltop&amp;blast_rank=4&amp;RID=J83PRRHP013","MT127551.1")</f>
        <v>MT127551.1</v>
      </c>
      <c r="I5" t="s">
        <v>12</v>
      </c>
    </row>
    <row r="6" spans="1:9" x14ac:dyDescent="0.2">
      <c r="A6" t="s">
        <v>20</v>
      </c>
      <c r="B6" t="s">
        <v>17</v>
      </c>
      <c r="C6" t="s">
        <v>18</v>
      </c>
      <c r="D6">
        <v>35024</v>
      </c>
      <c r="E6">
        <v>645</v>
      </c>
      <c r="F6">
        <v>5476</v>
      </c>
      <c r="G6" s="1">
        <v>1</v>
      </c>
      <c r="H6" t="str">
        <f>HYPERLINK("https://www.ncbi.nlm.nih.gov/nucleotide/MT124580.1?report=genbank&amp;log$=nucltop&amp;blast_rank=5&amp;RID=J83PRRHP013","MT124580.1")</f>
        <v>MT124580.1</v>
      </c>
      <c r="I6" t="s">
        <v>12</v>
      </c>
    </row>
    <row r="7" spans="1:9" x14ac:dyDescent="0.2">
      <c r="A7" t="s">
        <v>21</v>
      </c>
      <c r="B7" t="s">
        <v>17</v>
      </c>
      <c r="C7" t="s">
        <v>18</v>
      </c>
      <c r="D7">
        <v>35024</v>
      </c>
      <c r="E7">
        <v>640</v>
      </c>
      <c r="F7">
        <v>3272</v>
      </c>
      <c r="G7" s="1">
        <v>1</v>
      </c>
      <c r="H7" t="str">
        <f>HYPERLINK("https://www.ncbi.nlm.nih.gov/nucleotide/MT127550.1?report=genbank&amp;log$=nucltop&amp;blast_rank=6&amp;RID=J83PRRHP013","MT127550.1")</f>
        <v>MT127550.1</v>
      </c>
      <c r="I7" t="s">
        <v>12</v>
      </c>
    </row>
    <row r="8" spans="1:9" x14ac:dyDescent="0.2">
      <c r="A8" t="s">
        <v>22</v>
      </c>
      <c r="B8" t="s">
        <v>23</v>
      </c>
      <c r="C8" t="s">
        <v>24</v>
      </c>
      <c r="D8">
        <v>8732</v>
      </c>
      <c r="E8">
        <v>636</v>
      </c>
      <c r="F8">
        <v>4006</v>
      </c>
      <c r="G8" s="1">
        <v>1</v>
      </c>
      <c r="H8" t="str">
        <f>HYPERLINK("https://www.ncbi.nlm.nih.gov/nucleotide/MT070611.1?report=genbank&amp;log$=nucltop&amp;blast_rank=7&amp;RID=J83PRRHP013","MT070611.1")</f>
        <v>MT070611.1</v>
      </c>
      <c r="I8" t="s">
        <v>12</v>
      </c>
    </row>
    <row r="9" spans="1:9" x14ac:dyDescent="0.2">
      <c r="A9" t="s">
        <v>25</v>
      </c>
      <c r="B9" t="s">
        <v>23</v>
      </c>
      <c r="C9" t="s">
        <v>24</v>
      </c>
      <c r="D9">
        <v>8732</v>
      </c>
      <c r="E9">
        <v>605</v>
      </c>
      <c r="F9">
        <v>1673</v>
      </c>
      <c r="G9" s="1">
        <v>0.99</v>
      </c>
      <c r="H9" t="str">
        <f>HYPERLINK("https://www.ncbi.nlm.nih.gov/nucleotide/MT070612.1?report=genbank&amp;log$=nucltop&amp;blast_rank=8&amp;RID=J83PRRHP013","MT070612.1")</f>
        <v>MT070612.1</v>
      </c>
      <c r="I9" t="s">
        <v>12</v>
      </c>
    </row>
    <row r="10" spans="1:9" x14ac:dyDescent="0.2">
      <c r="A10" t="s">
        <v>26</v>
      </c>
      <c r="B10" t="s">
        <v>10</v>
      </c>
      <c r="C10" t="s">
        <v>11</v>
      </c>
      <c r="D10">
        <v>8737</v>
      </c>
      <c r="E10">
        <v>464</v>
      </c>
      <c r="F10">
        <v>1968</v>
      </c>
      <c r="G10" s="1">
        <v>1</v>
      </c>
      <c r="H10" t="str">
        <f>HYPERLINK("https://www.ncbi.nlm.nih.gov/nucleotide/MT070613.1?report=genbank&amp;log$=nucltop&amp;blast_rank=9&amp;RID=J83PRRHP013","MT070613.1")</f>
        <v>MT070613.1</v>
      </c>
      <c r="I10" t="s">
        <v>12</v>
      </c>
    </row>
    <row r="11" spans="1:9" x14ac:dyDescent="0.2">
      <c r="A11" t="s">
        <v>27</v>
      </c>
      <c r="B11" t="s">
        <v>17</v>
      </c>
      <c r="C11" t="s">
        <v>18</v>
      </c>
      <c r="D11">
        <v>35024</v>
      </c>
      <c r="E11">
        <v>202</v>
      </c>
      <c r="F11">
        <v>202</v>
      </c>
      <c r="G11" s="1">
        <v>0.88</v>
      </c>
      <c r="H11" t="str">
        <f>HYPERLINK("https://www.ncbi.nlm.nih.gov/nucleotide/MT124582.1?report=genbank&amp;log$=nucltop&amp;blast_rank=10&amp;RID=J83PRRHP013","MT124582.1")</f>
        <v>MT124582.1</v>
      </c>
      <c r="I11" t="s">
        <v>12</v>
      </c>
    </row>
    <row r="12" spans="1:9" x14ac:dyDescent="0.2">
      <c r="A12" t="s">
        <v>28</v>
      </c>
      <c r="B12" t="s">
        <v>29</v>
      </c>
      <c r="C12" t="s">
        <v>30</v>
      </c>
      <c r="D12">
        <v>35005</v>
      </c>
      <c r="E12">
        <v>43.7</v>
      </c>
      <c r="F12">
        <v>43.7</v>
      </c>
      <c r="G12" s="1">
        <v>0.1</v>
      </c>
      <c r="H12" t="str">
        <f>HYPERLINK("https://www.ncbi.nlm.nih.gov/nucleotide/XR_004256049.1?report=genbank&amp;log$=nucltop&amp;blast_rank=11&amp;RID=J83PRRHP013","XR_004256049.1")</f>
        <v>XR_004256049.1</v>
      </c>
      <c r="I12" t="s">
        <v>12</v>
      </c>
    </row>
    <row r="13" spans="1:9" x14ac:dyDescent="0.2">
      <c r="A13" t="s">
        <v>31</v>
      </c>
      <c r="B13" t="s">
        <v>32</v>
      </c>
      <c r="C13" t="s">
        <v>33</v>
      </c>
      <c r="D13">
        <v>88082</v>
      </c>
      <c r="E13">
        <v>1061</v>
      </c>
      <c r="F13">
        <v>1061</v>
      </c>
      <c r="G13" s="1">
        <v>1</v>
      </c>
      <c r="H13" t="str">
        <f>HYPERLINK("https://www.ncbi.nlm.nih.gov/nucleotide/XR_005554559.1?report=genbank&amp;log$=nucltop&amp;blast_rank=1&amp;RID=J83PRRHP013","XR_005554559.1")</f>
        <v>XR_005554559.1</v>
      </c>
      <c r="I13" t="s">
        <v>34</v>
      </c>
    </row>
    <row r="14" spans="1:9" x14ac:dyDescent="0.2">
      <c r="A14" t="s">
        <v>35</v>
      </c>
      <c r="B14" t="s">
        <v>32</v>
      </c>
      <c r="C14" t="s">
        <v>33</v>
      </c>
      <c r="D14">
        <v>88082</v>
      </c>
      <c r="E14">
        <v>1061</v>
      </c>
      <c r="F14">
        <v>1061</v>
      </c>
      <c r="G14" s="1">
        <v>1</v>
      </c>
      <c r="H14" t="str">
        <f>HYPERLINK("https://www.ncbi.nlm.nih.gov/nucleotide/XR_005554558.1?report=genbank&amp;log$=nucltop&amp;blast_rank=2&amp;RID=J83PRRHP013","XR_005554558.1")</f>
        <v>XR_005554558.1</v>
      </c>
      <c r="I14" t="s">
        <v>34</v>
      </c>
    </row>
    <row r="15" spans="1:9" x14ac:dyDescent="0.2">
      <c r="A15" t="s">
        <v>36</v>
      </c>
      <c r="B15" t="s">
        <v>37</v>
      </c>
      <c r="C15" t="s">
        <v>38</v>
      </c>
      <c r="D15">
        <v>8729</v>
      </c>
      <c r="E15">
        <v>680</v>
      </c>
      <c r="F15">
        <v>680</v>
      </c>
      <c r="G15" s="1">
        <v>0.88</v>
      </c>
      <c r="H15" t="str">
        <f>HYPERLINK("https://www.ncbi.nlm.nih.gov/nucleotide/HQ414121.1?report=genbank&amp;log$=nucltop&amp;blast_rank=3&amp;RID=J83PRRHP013","HQ414121.1")</f>
        <v>HQ414121.1</v>
      </c>
      <c r="I15" t="s">
        <v>34</v>
      </c>
    </row>
    <row r="16" spans="1:9" x14ac:dyDescent="0.2">
      <c r="A16" t="s">
        <v>39</v>
      </c>
      <c r="B16" t="s">
        <v>32</v>
      </c>
      <c r="C16" t="s">
        <v>33</v>
      </c>
      <c r="D16">
        <v>88082</v>
      </c>
      <c r="E16">
        <v>596</v>
      </c>
      <c r="F16">
        <v>596</v>
      </c>
      <c r="G16" s="1">
        <v>0.69</v>
      </c>
      <c r="H16" t="str">
        <f>HYPERLINK("https://www.ncbi.nlm.nih.gov/nucleotide/XM_039325738.1?report=genbank&amp;log$=nucltop&amp;blast_rank=4&amp;RID=J83PRRHP013","XM_039325738.1")</f>
        <v>XM_039325738.1</v>
      </c>
      <c r="I16" t="s">
        <v>34</v>
      </c>
    </row>
    <row r="17" spans="1:9" x14ac:dyDescent="0.2">
      <c r="A17" t="s">
        <v>40</v>
      </c>
      <c r="B17" t="s">
        <v>32</v>
      </c>
      <c r="C17" t="s">
        <v>33</v>
      </c>
      <c r="D17">
        <v>88082</v>
      </c>
      <c r="E17">
        <v>594</v>
      </c>
      <c r="F17">
        <v>594</v>
      </c>
      <c r="G17" s="1">
        <v>0.68</v>
      </c>
      <c r="H17" t="str">
        <f>HYPERLINK("https://www.ncbi.nlm.nih.gov/nucleotide/XR_005554547.1?report=genbank&amp;log$=nucltop&amp;blast_rank=5&amp;RID=J83PRRHP013","XR_005554547.1")</f>
        <v>XR_005554547.1</v>
      </c>
      <c r="I17" t="s">
        <v>34</v>
      </c>
    </row>
    <row r="18" spans="1:9" x14ac:dyDescent="0.2">
      <c r="A18" t="s">
        <v>41</v>
      </c>
      <c r="B18" t="s">
        <v>32</v>
      </c>
      <c r="C18" t="s">
        <v>33</v>
      </c>
      <c r="D18">
        <v>88082</v>
      </c>
      <c r="E18">
        <v>594</v>
      </c>
      <c r="F18">
        <v>594</v>
      </c>
      <c r="G18" s="1">
        <v>0.68</v>
      </c>
      <c r="H18" t="str">
        <f>HYPERLINK("https://www.ncbi.nlm.nih.gov/nucleotide/XM_039325737.1?report=genbank&amp;log$=nucltop&amp;blast_rank=6&amp;RID=J83PRRHP013","XM_039325737.1")</f>
        <v>XM_039325737.1</v>
      </c>
      <c r="I18" t="s">
        <v>34</v>
      </c>
    </row>
    <row r="19" spans="1:9" x14ac:dyDescent="0.2">
      <c r="A19" t="s">
        <v>42</v>
      </c>
      <c r="B19" t="s">
        <v>32</v>
      </c>
      <c r="C19" t="s">
        <v>33</v>
      </c>
      <c r="D19">
        <v>88082</v>
      </c>
      <c r="E19">
        <v>578</v>
      </c>
      <c r="F19">
        <v>578</v>
      </c>
      <c r="G19" s="1">
        <v>0.67</v>
      </c>
      <c r="H19" t="str">
        <f>HYPERLINK("https://www.ncbi.nlm.nih.gov/nucleotide/XM_039325736.1?report=genbank&amp;log$=nucltop&amp;blast_rank=7&amp;RID=J83PRRHP013","XM_039325736.1")</f>
        <v>XM_039325736.1</v>
      </c>
      <c r="I19" t="s">
        <v>34</v>
      </c>
    </row>
    <row r="20" spans="1:9" x14ac:dyDescent="0.2">
      <c r="A20" t="s">
        <v>43</v>
      </c>
      <c r="B20" t="s">
        <v>44</v>
      </c>
      <c r="C20" t="s">
        <v>45</v>
      </c>
      <c r="D20">
        <v>384065</v>
      </c>
      <c r="E20">
        <v>552</v>
      </c>
      <c r="F20">
        <v>552</v>
      </c>
      <c r="G20" s="1">
        <v>0.64</v>
      </c>
      <c r="H20" t="str">
        <f>HYPERLINK("https://www.ncbi.nlm.nih.gov/nucleotide/MF974488.1?report=genbank&amp;log$=nucltop&amp;blast_rank=8&amp;RID=J83PRRHP013","MF974488.1")</f>
        <v>MF974488.1</v>
      </c>
      <c r="I20" t="s">
        <v>34</v>
      </c>
    </row>
    <row r="21" spans="1:9" x14ac:dyDescent="0.2">
      <c r="A21" t="s">
        <v>46</v>
      </c>
      <c r="B21" t="s">
        <v>32</v>
      </c>
      <c r="C21" t="s">
        <v>33</v>
      </c>
      <c r="D21">
        <v>88082</v>
      </c>
      <c r="E21">
        <v>543</v>
      </c>
      <c r="F21">
        <v>543</v>
      </c>
      <c r="G21" s="1">
        <v>0.62</v>
      </c>
      <c r="H21" t="str">
        <f>HYPERLINK("https://www.ncbi.nlm.nih.gov/nucleotide/XR_005554645.1?report=genbank&amp;log$=nucltop&amp;blast_rank=9&amp;RID=J83PRRHP013","XR_005554645.1")</f>
        <v>XR_005554645.1</v>
      </c>
      <c r="I21" t="s">
        <v>34</v>
      </c>
    </row>
    <row r="22" spans="1:9" x14ac:dyDescent="0.2">
      <c r="A22" t="s">
        <v>47</v>
      </c>
      <c r="B22" t="s">
        <v>32</v>
      </c>
      <c r="C22" t="s">
        <v>33</v>
      </c>
      <c r="D22">
        <v>88082</v>
      </c>
      <c r="E22">
        <v>505</v>
      </c>
      <c r="F22">
        <v>505</v>
      </c>
      <c r="G22" s="1">
        <v>0.54</v>
      </c>
      <c r="H22" t="str">
        <f>HYPERLINK("https://www.ncbi.nlm.nih.gov/nucleotide/XM_039320785.1?report=genbank&amp;log$=nucltop&amp;blast_rank=10&amp;RID=J83PRRHP013","XM_039320785.1")</f>
        <v>XM_039320785.1</v>
      </c>
      <c r="I22" t="s">
        <v>34</v>
      </c>
    </row>
    <row r="23" spans="1:9" x14ac:dyDescent="0.2">
      <c r="A23" t="s">
        <v>48</v>
      </c>
      <c r="B23" t="s">
        <v>32</v>
      </c>
      <c r="C23" t="s">
        <v>33</v>
      </c>
      <c r="D23">
        <v>88082</v>
      </c>
      <c r="E23">
        <v>496</v>
      </c>
      <c r="F23">
        <v>496</v>
      </c>
      <c r="G23" s="1">
        <v>0.63</v>
      </c>
      <c r="H23" t="str">
        <f>HYPERLINK("https://www.ncbi.nlm.nih.gov/nucleotide/XR_005558249.1?report=genbank&amp;log$=nucltop&amp;blast_rank=11&amp;RID=J83PRRHP013","XR_005558249.1")</f>
        <v>XR_005558249.1</v>
      </c>
      <c r="I23" t="s">
        <v>34</v>
      </c>
    </row>
    <row r="24" spans="1:9" x14ac:dyDescent="0.2">
      <c r="A24" t="s">
        <v>49</v>
      </c>
      <c r="B24" t="s">
        <v>32</v>
      </c>
      <c r="C24" t="s">
        <v>33</v>
      </c>
      <c r="D24">
        <v>88082</v>
      </c>
      <c r="E24">
        <v>496</v>
      </c>
      <c r="F24">
        <v>496</v>
      </c>
      <c r="G24" s="1">
        <v>0.63</v>
      </c>
      <c r="H24" t="str">
        <f>HYPERLINK("https://www.ncbi.nlm.nih.gov/nucleotide/XR_005558248.1?report=genbank&amp;log$=nucltop&amp;blast_rank=12&amp;RID=J83PRRHP013","XR_005558248.1")</f>
        <v>XR_005558248.1</v>
      </c>
      <c r="I24" t="s">
        <v>34</v>
      </c>
    </row>
    <row r="25" spans="1:9" x14ac:dyDescent="0.2">
      <c r="A25" t="s">
        <v>50</v>
      </c>
      <c r="B25" t="s">
        <v>32</v>
      </c>
      <c r="C25" t="s">
        <v>33</v>
      </c>
      <c r="D25">
        <v>88082</v>
      </c>
      <c r="E25">
        <v>496</v>
      </c>
      <c r="F25">
        <v>496</v>
      </c>
      <c r="G25" s="1">
        <v>0.63</v>
      </c>
      <c r="H25" t="str">
        <f>HYPERLINK("https://www.ncbi.nlm.nih.gov/nucleotide/XR_005558244.1?report=genbank&amp;log$=nucltop&amp;blast_rank=13&amp;RID=J83PRRHP013","XR_005558244.1")</f>
        <v>XR_005558244.1</v>
      </c>
      <c r="I25" t="s">
        <v>34</v>
      </c>
    </row>
    <row r="26" spans="1:9" x14ac:dyDescent="0.2">
      <c r="A26" t="s">
        <v>51</v>
      </c>
      <c r="B26" t="s">
        <v>32</v>
      </c>
      <c r="C26" t="s">
        <v>33</v>
      </c>
      <c r="D26">
        <v>88082</v>
      </c>
      <c r="E26">
        <v>481</v>
      </c>
      <c r="F26">
        <v>750</v>
      </c>
      <c r="G26" s="1">
        <v>0.75</v>
      </c>
      <c r="H26" t="str">
        <f>HYPERLINK("https://www.ncbi.nlm.nih.gov/nucleotide/XM_039325689.1?report=genbank&amp;log$=nucltop&amp;blast_rank=14&amp;RID=J83PRRHP013","XM_039325689.1")</f>
        <v>XM_039325689.1</v>
      </c>
      <c r="I26" t="s">
        <v>34</v>
      </c>
    </row>
    <row r="27" spans="1:9" x14ac:dyDescent="0.2">
      <c r="A27" t="s">
        <v>52</v>
      </c>
      <c r="B27" t="s">
        <v>32</v>
      </c>
      <c r="C27" t="s">
        <v>33</v>
      </c>
      <c r="D27">
        <v>88082</v>
      </c>
      <c r="E27">
        <v>430</v>
      </c>
      <c r="F27">
        <v>430</v>
      </c>
      <c r="G27" s="1">
        <v>0.47</v>
      </c>
      <c r="H27" t="str">
        <f>HYPERLINK("https://www.ncbi.nlm.nih.gov/nucleotide/XR_005554552.1?report=genbank&amp;log$=nucltop&amp;blast_rank=15&amp;RID=J83PRRHP013","XR_005554552.1")</f>
        <v>XR_005554552.1</v>
      </c>
      <c r="I27" t="s">
        <v>34</v>
      </c>
    </row>
    <row r="28" spans="1:9" x14ac:dyDescent="0.2">
      <c r="A28" t="s">
        <v>53</v>
      </c>
      <c r="B28" t="s">
        <v>32</v>
      </c>
      <c r="C28" t="s">
        <v>33</v>
      </c>
      <c r="D28">
        <v>88082</v>
      </c>
      <c r="E28">
        <v>415</v>
      </c>
      <c r="F28">
        <v>415</v>
      </c>
      <c r="G28" s="1">
        <v>0.63</v>
      </c>
      <c r="H28" t="str">
        <f>HYPERLINK("https://www.ncbi.nlm.nih.gov/nucleotide/XR_005558557.1?report=genbank&amp;log$=nucltop&amp;blast_rank=16&amp;RID=J83PRRHP013","XR_005558557.1")</f>
        <v>XR_005558557.1</v>
      </c>
      <c r="I28" t="s">
        <v>34</v>
      </c>
    </row>
    <row r="29" spans="1:9" x14ac:dyDescent="0.2">
      <c r="A29" t="s">
        <v>54</v>
      </c>
      <c r="B29" t="s">
        <v>32</v>
      </c>
      <c r="C29" t="s">
        <v>33</v>
      </c>
      <c r="D29">
        <v>88082</v>
      </c>
      <c r="E29">
        <v>371</v>
      </c>
      <c r="F29">
        <v>371</v>
      </c>
      <c r="G29" s="1">
        <v>0.42</v>
      </c>
      <c r="H29" t="str">
        <f>HYPERLINK("https://www.ncbi.nlm.nih.gov/nucleotide/MF974536.1?report=genbank&amp;log$=nucltop&amp;blast_rank=17&amp;RID=J83PRRHP013","MF974536.1")</f>
        <v>MF974536.1</v>
      </c>
      <c r="I29" t="s">
        <v>34</v>
      </c>
    </row>
    <row r="30" spans="1:9" x14ac:dyDescent="0.2">
      <c r="A30" t="s">
        <v>55</v>
      </c>
      <c r="B30" t="s">
        <v>32</v>
      </c>
      <c r="C30" t="s">
        <v>33</v>
      </c>
      <c r="D30">
        <v>88082</v>
      </c>
      <c r="E30">
        <v>371</v>
      </c>
      <c r="F30">
        <v>371</v>
      </c>
      <c r="G30" s="1">
        <v>0.42</v>
      </c>
      <c r="H30" t="str">
        <f>HYPERLINK("https://www.ncbi.nlm.nih.gov/nucleotide/XM_039325690.1?report=genbank&amp;log$=nucltop&amp;blast_rank=18&amp;RID=J83PRRHP013","XM_039325690.1")</f>
        <v>XM_039325690.1</v>
      </c>
      <c r="I30" t="s">
        <v>34</v>
      </c>
    </row>
    <row r="31" spans="1:9" x14ac:dyDescent="0.2">
      <c r="A31" t="s">
        <v>56</v>
      </c>
      <c r="B31" t="s">
        <v>32</v>
      </c>
      <c r="C31" t="s">
        <v>33</v>
      </c>
      <c r="D31">
        <v>88082</v>
      </c>
      <c r="E31">
        <v>370</v>
      </c>
      <c r="F31">
        <v>370</v>
      </c>
      <c r="G31" s="1">
        <v>0.38</v>
      </c>
      <c r="H31" t="str">
        <f>HYPERLINK("https://www.ncbi.nlm.nih.gov/nucleotide/XM_039325735.1?report=genbank&amp;log$=nucltop&amp;blast_rank=19&amp;RID=J83PRRHP013","XM_039325735.1")</f>
        <v>XM_039325735.1</v>
      </c>
      <c r="I31" t="s">
        <v>34</v>
      </c>
    </row>
    <row r="32" spans="1:9" x14ac:dyDescent="0.2">
      <c r="A32" t="s">
        <v>57</v>
      </c>
      <c r="B32" t="s">
        <v>32</v>
      </c>
      <c r="C32" t="s">
        <v>33</v>
      </c>
      <c r="D32">
        <v>88082</v>
      </c>
      <c r="E32">
        <v>370</v>
      </c>
      <c r="F32">
        <v>370</v>
      </c>
      <c r="G32" s="1">
        <v>0.38</v>
      </c>
      <c r="H32" t="str">
        <f>HYPERLINK("https://www.ncbi.nlm.nih.gov/nucleotide/XM_039325734.1?report=genbank&amp;log$=nucltop&amp;blast_rank=20&amp;RID=J83PRRHP013","XM_039325734.1")</f>
        <v>XM_039325734.1</v>
      </c>
      <c r="I32" t="s">
        <v>34</v>
      </c>
    </row>
    <row r="33" spans="1:9" x14ac:dyDescent="0.2">
      <c r="A33" t="s">
        <v>58</v>
      </c>
      <c r="B33" t="s">
        <v>32</v>
      </c>
      <c r="C33" t="s">
        <v>33</v>
      </c>
      <c r="D33">
        <v>88082</v>
      </c>
      <c r="E33">
        <v>370</v>
      </c>
      <c r="F33">
        <v>370</v>
      </c>
      <c r="G33" s="1">
        <v>0.38</v>
      </c>
      <c r="H33" t="str">
        <f>HYPERLINK("https://www.ncbi.nlm.nih.gov/nucleotide/XM_039325731.1?report=genbank&amp;log$=nucltop&amp;blast_rank=21&amp;RID=J83PRRHP013","XM_039325731.1")</f>
        <v>XM_039325731.1</v>
      </c>
      <c r="I33" t="s">
        <v>34</v>
      </c>
    </row>
    <row r="34" spans="1:9" x14ac:dyDescent="0.2">
      <c r="A34" t="s">
        <v>59</v>
      </c>
      <c r="B34" t="s">
        <v>32</v>
      </c>
      <c r="C34" t="s">
        <v>33</v>
      </c>
      <c r="D34">
        <v>88082</v>
      </c>
      <c r="E34">
        <v>370</v>
      </c>
      <c r="F34">
        <v>370</v>
      </c>
      <c r="G34" s="1">
        <v>0.38</v>
      </c>
      <c r="H34" t="str">
        <f>HYPERLINK("https://www.ncbi.nlm.nih.gov/nucleotide/XM_039325730.1?report=genbank&amp;log$=nucltop&amp;blast_rank=22&amp;RID=J83PRRHP013","XM_039325730.1")</f>
        <v>XM_039325730.1</v>
      </c>
      <c r="I34" t="s">
        <v>34</v>
      </c>
    </row>
    <row r="35" spans="1:9" x14ac:dyDescent="0.2">
      <c r="A35" t="s">
        <v>60</v>
      </c>
      <c r="B35" t="s">
        <v>32</v>
      </c>
      <c r="C35" t="s">
        <v>33</v>
      </c>
      <c r="D35">
        <v>88082</v>
      </c>
      <c r="E35">
        <v>370</v>
      </c>
      <c r="F35">
        <v>370</v>
      </c>
      <c r="G35" s="1">
        <v>0.38</v>
      </c>
      <c r="H35" t="str">
        <f>HYPERLINK("https://www.ncbi.nlm.nih.gov/nucleotide/XM_039325729.1?report=genbank&amp;log$=nucltop&amp;blast_rank=23&amp;RID=J83PRRHP013","XM_039325729.1")</f>
        <v>XM_039325729.1</v>
      </c>
      <c r="I35" t="s">
        <v>34</v>
      </c>
    </row>
    <row r="36" spans="1:9" x14ac:dyDescent="0.2">
      <c r="A36" t="s">
        <v>61</v>
      </c>
      <c r="B36" t="s">
        <v>32</v>
      </c>
      <c r="C36" t="s">
        <v>33</v>
      </c>
      <c r="D36">
        <v>88082</v>
      </c>
      <c r="E36">
        <v>370</v>
      </c>
      <c r="F36">
        <v>370</v>
      </c>
      <c r="G36" s="1">
        <v>0.38</v>
      </c>
      <c r="H36" t="str">
        <f>HYPERLINK("https://www.ncbi.nlm.nih.gov/nucleotide/XM_039325728.1?report=genbank&amp;log$=nucltop&amp;blast_rank=24&amp;RID=J83PRRHP013","XM_039325728.1")</f>
        <v>XM_039325728.1</v>
      </c>
      <c r="I36" t="s">
        <v>34</v>
      </c>
    </row>
    <row r="37" spans="1:9" x14ac:dyDescent="0.2">
      <c r="A37" t="s">
        <v>62</v>
      </c>
      <c r="B37" t="s">
        <v>63</v>
      </c>
      <c r="C37" t="s">
        <v>64</v>
      </c>
      <c r="D37">
        <v>8733</v>
      </c>
      <c r="E37">
        <v>370</v>
      </c>
      <c r="F37">
        <v>370</v>
      </c>
      <c r="G37" s="1">
        <v>0.38</v>
      </c>
      <c r="H37" t="str">
        <f>HYPERLINK("https://www.ncbi.nlm.nih.gov/nucleotide/MF974500.1?report=genbank&amp;log$=nucltop&amp;blast_rank=25&amp;RID=J83PRRHP013","MF974500.1")</f>
        <v>MF974500.1</v>
      </c>
      <c r="I37" t="s">
        <v>34</v>
      </c>
    </row>
    <row r="38" spans="1:9" x14ac:dyDescent="0.2">
      <c r="A38" t="s">
        <v>65</v>
      </c>
      <c r="B38" t="s">
        <v>32</v>
      </c>
      <c r="C38" t="s">
        <v>33</v>
      </c>
      <c r="D38">
        <v>88082</v>
      </c>
      <c r="E38">
        <v>355</v>
      </c>
      <c r="F38">
        <v>355</v>
      </c>
      <c r="G38" s="1">
        <v>0.31</v>
      </c>
      <c r="H38" t="str">
        <f>HYPERLINK("https://www.ncbi.nlm.nih.gov/nucleotide/XR_005554561.1?report=genbank&amp;log$=nucltop&amp;blast_rank=26&amp;RID=J83PRRHP013","XR_005554561.1")</f>
        <v>XR_005554561.1</v>
      </c>
      <c r="I38" t="s">
        <v>34</v>
      </c>
    </row>
    <row r="39" spans="1:9" x14ac:dyDescent="0.2">
      <c r="A39" t="s">
        <v>66</v>
      </c>
      <c r="B39" t="s">
        <v>32</v>
      </c>
      <c r="C39" t="s">
        <v>33</v>
      </c>
      <c r="D39">
        <v>88082</v>
      </c>
      <c r="E39">
        <v>355</v>
      </c>
      <c r="F39">
        <v>355</v>
      </c>
      <c r="G39" s="1">
        <v>0.31</v>
      </c>
      <c r="H39" t="str">
        <f>HYPERLINK("https://www.ncbi.nlm.nih.gov/nucleotide/XR_005554557.1?report=genbank&amp;log$=nucltop&amp;blast_rank=27&amp;RID=J83PRRHP013","XR_005554557.1")</f>
        <v>XR_005554557.1</v>
      </c>
      <c r="I39" t="s">
        <v>34</v>
      </c>
    </row>
    <row r="40" spans="1:9" x14ac:dyDescent="0.2">
      <c r="A40" t="s">
        <v>67</v>
      </c>
      <c r="B40" t="s">
        <v>68</v>
      </c>
      <c r="C40" t="s">
        <v>69</v>
      </c>
      <c r="D40">
        <v>98334</v>
      </c>
      <c r="E40">
        <v>348</v>
      </c>
      <c r="F40">
        <v>348</v>
      </c>
      <c r="G40" s="1">
        <v>0.39</v>
      </c>
      <c r="H40" t="str">
        <f>HYPERLINK("https://www.ncbi.nlm.nih.gov/nucleotide/AH002426.2?report=genbank&amp;log$=nucltop&amp;blast_rank=28&amp;RID=J83PRRHP013","AH002426.2")</f>
        <v>AH002426.2</v>
      </c>
      <c r="I40" t="s">
        <v>34</v>
      </c>
    </row>
    <row r="41" spans="1:9" x14ac:dyDescent="0.2">
      <c r="A41" t="s">
        <v>70</v>
      </c>
      <c r="B41" t="s">
        <v>71</v>
      </c>
      <c r="C41" t="s">
        <v>72</v>
      </c>
      <c r="D41">
        <v>8725</v>
      </c>
      <c r="E41">
        <v>348</v>
      </c>
      <c r="F41">
        <v>348</v>
      </c>
      <c r="G41" s="1">
        <v>0.39</v>
      </c>
      <c r="H41" t="str">
        <f>HYPERLINK("https://www.ncbi.nlm.nih.gov/nucleotide/X12747.1?report=genbank&amp;log$=nucltop&amp;blast_rank=29&amp;RID=J83PRRHP013","X12747.1")</f>
        <v>X12747.1</v>
      </c>
      <c r="I41" t="s">
        <v>34</v>
      </c>
    </row>
    <row r="42" spans="1:9" x14ac:dyDescent="0.2">
      <c r="A42" t="s">
        <v>73</v>
      </c>
      <c r="B42" t="s">
        <v>32</v>
      </c>
      <c r="C42" t="s">
        <v>33</v>
      </c>
      <c r="D42">
        <v>88082</v>
      </c>
      <c r="E42">
        <v>347</v>
      </c>
      <c r="F42">
        <v>347</v>
      </c>
      <c r="G42" s="1">
        <v>0.36</v>
      </c>
      <c r="H42" t="str">
        <f>HYPERLINK("https://www.ncbi.nlm.nih.gov/nucleotide/XM_039325733.1?report=genbank&amp;log$=nucltop&amp;blast_rank=30&amp;RID=J83PRRHP013","XM_039325733.1")</f>
        <v>XM_039325733.1</v>
      </c>
      <c r="I42" t="s">
        <v>34</v>
      </c>
    </row>
    <row r="43" spans="1:9" x14ac:dyDescent="0.2">
      <c r="A43" t="s">
        <v>74</v>
      </c>
      <c r="B43" t="s">
        <v>32</v>
      </c>
      <c r="C43" t="s">
        <v>33</v>
      </c>
      <c r="D43">
        <v>88082</v>
      </c>
      <c r="E43">
        <v>342</v>
      </c>
      <c r="F43">
        <v>342</v>
      </c>
      <c r="G43" s="1">
        <v>0.42</v>
      </c>
      <c r="H43" t="str">
        <f>HYPERLINK("https://www.ncbi.nlm.nih.gov/nucleotide/XM_039344247.1?report=genbank&amp;log$=nucltop&amp;blast_rank=31&amp;RID=J83PRRHP013","XM_039344247.1")</f>
        <v>XM_039344247.1</v>
      </c>
      <c r="I43" t="s">
        <v>34</v>
      </c>
    </row>
    <row r="44" spans="1:9" x14ac:dyDescent="0.2">
      <c r="A44" t="s">
        <v>75</v>
      </c>
      <c r="B44" t="s">
        <v>32</v>
      </c>
      <c r="C44" t="s">
        <v>33</v>
      </c>
      <c r="D44">
        <v>88082</v>
      </c>
      <c r="E44">
        <v>332</v>
      </c>
      <c r="F44">
        <v>332</v>
      </c>
      <c r="G44" s="1">
        <v>0.4</v>
      </c>
      <c r="H44" t="str">
        <f>HYPERLINK("https://www.ncbi.nlm.nih.gov/nucleotide/XM_039327421.1?report=genbank&amp;log$=nucltop&amp;blast_rank=32&amp;RID=J83PRRHP013","XM_039327421.1")</f>
        <v>XM_039327421.1</v>
      </c>
      <c r="I44" t="s">
        <v>34</v>
      </c>
    </row>
    <row r="45" spans="1:9" x14ac:dyDescent="0.2">
      <c r="A45" t="s">
        <v>76</v>
      </c>
      <c r="B45" t="s">
        <v>32</v>
      </c>
      <c r="C45" t="s">
        <v>33</v>
      </c>
      <c r="D45">
        <v>88082</v>
      </c>
      <c r="E45">
        <v>330</v>
      </c>
      <c r="F45">
        <v>330</v>
      </c>
      <c r="G45" s="1">
        <v>0.38</v>
      </c>
      <c r="H45" t="str">
        <f>HYPERLINK("https://www.ncbi.nlm.nih.gov/nucleotide/XM_039325746.1?report=genbank&amp;log$=nucltop&amp;blast_rank=33&amp;RID=J83PRRHP013","XM_039325746.1")</f>
        <v>XM_039325746.1</v>
      </c>
      <c r="I45" t="s">
        <v>34</v>
      </c>
    </row>
    <row r="46" spans="1:9" x14ac:dyDescent="0.2">
      <c r="A46" t="s">
        <v>77</v>
      </c>
      <c r="B46" t="s">
        <v>32</v>
      </c>
      <c r="C46" t="s">
        <v>33</v>
      </c>
      <c r="D46">
        <v>88082</v>
      </c>
      <c r="E46">
        <v>325</v>
      </c>
      <c r="F46">
        <v>325</v>
      </c>
      <c r="G46" s="1">
        <v>0.46</v>
      </c>
      <c r="H46" t="str">
        <f>HYPERLINK("https://www.ncbi.nlm.nih.gov/nucleotide/XM_039349474.1?report=genbank&amp;log$=nucltop&amp;blast_rank=34&amp;RID=J83PRRHP013","XM_039349474.1")</f>
        <v>XM_039349474.1</v>
      </c>
      <c r="I46" t="s">
        <v>34</v>
      </c>
    </row>
    <row r="47" spans="1:9" x14ac:dyDescent="0.2">
      <c r="A47" t="s">
        <v>78</v>
      </c>
      <c r="B47" t="s">
        <v>32</v>
      </c>
      <c r="C47" t="s">
        <v>33</v>
      </c>
      <c r="D47">
        <v>88082</v>
      </c>
      <c r="E47">
        <v>325</v>
      </c>
      <c r="F47">
        <v>325</v>
      </c>
      <c r="G47" s="1">
        <v>0.46</v>
      </c>
      <c r="H47" t="str">
        <f>HYPERLINK("https://www.ncbi.nlm.nih.gov/nucleotide/XM_039349472.1?report=genbank&amp;log$=nucltop&amp;blast_rank=35&amp;RID=J83PRRHP013","XM_039349472.1")</f>
        <v>XM_039349472.1</v>
      </c>
      <c r="I47" t="s">
        <v>34</v>
      </c>
    </row>
    <row r="48" spans="1:9" x14ac:dyDescent="0.2">
      <c r="A48" t="s">
        <v>79</v>
      </c>
      <c r="B48" t="s">
        <v>32</v>
      </c>
      <c r="C48" t="s">
        <v>33</v>
      </c>
      <c r="D48">
        <v>88082</v>
      </c>
      <c r="E48">
        <v>325</v>
      </c>
      <c r="F48">
        <v>325</v>
      </c>
      <c r="G48" s="1">
        <v>0.46</v>
      </c>
      <c r="H48" t="str">
        <f>HYPERLINK("https://www.ncbi.nlm.nih.gov/nucleotide/XM_039349471.1?report=genbank&amp;log$=nucltop&amp;blast_rank=36&amp;RID=J83PRRHP013","XM_039349471.1")</f>
        <v>XM_039349471.1</v>
      </c>
      <c r="I48" t="s">
        <v>34</v>
      </c>
    </row>
    <row r="49" spans="1:9" x14ac:dyDescent="0.2">
      <c r="A49" t="s">
        <v>80</v>
      </c>
      <c r="B49" t="s">
        <v>32</v>
      </c>
      <c r="C49" t="s">
        <v>33</v>
      </c>
      <c r="D49">
        <v>88082</v>
      </c>
      <c r="E49">
        <v>325</v>
      </c>
      <c r="F49">
        <v>325</v>
      </c>
      <c r="G49" s="1">
        <v>0.46</v>
      </c>
      <c r="H49" t="str">
        <f>HYPERLINK("https://www.ncbi.nlm.nih.gov/nucleotide/XM_039349470.1?report=genbank&amp;log$=nucltop&amp;blast_rank=37&amp;RID=J83PRRHP013","XM_039349470.1")</f>
        <v>XM_039349470.1</v>
      </c>
      <c r="I49" t="s">
        <v>34</v>
      </c>
    </row>
    <row r="50" spans="1:9" x14ac:dyDescent="0.2">
      <c r="A50" t="s">
        <v>81</v>
      </c>
      <c r="B50" t="s">
        <v>32</v>
      </c>
      <c r="C50" t="s">
        <v>33</v>
      </c>
      <c r="D50">
        <v>88082</v>
      </c>
      <c r="E50">
        <v>325</v>
      </c>
      <c r="F50">
        <v>325</v>
      </c>
      <c r="G50" s="1">
        <v>0.46</v>
      </c>
      <c r="H50" t="str">
        <f>HYPERLINK("https://www.ncbi.nlm.nih.gov/nucleotide/XM_039349469.1?report=genbank&amp;log$=nucltop&amp;blast_rank=38&amp;RID=J83PRRHP013","XM_039349469.1")</f>
        <v>XM_039349469.1</v>
      </c>
      <c r="I50" t="s">
        <v>34</v>
      </c>
    </row>
    <row r="51" spans="1:9" x14ac:dyDescent="0.2">
      <c r="A51" t="s">
        <v>82</v>
      </c>
      <c r="B51" t="s">
        <v>32</v>
      </c>
      <c r="C51" t="s">
        <v>33</v>
      </c>
      <c r="D51">
        <v>88082</v>
      </c>
      <c r="E51">
        <v>325</v>
      </c>
      <c r="F51">
        <v>325</v>
      </c>
      <c r="G51" s="1">
        <v>0.46</v>
      </c>
      <c r="H51" t="str">
        <f>HYPERLINK("https://www.ncbi.nlm.nih.gov/nucleotide/XM_039349468.1?report=genbank&amp;log$=nucltop&amp;blast_rank=39&amp;RID=J83PRRHP013","XM_039349468.1")</f>
        <v>XM_039349468.1</v>
      </c>
      <c r="I51" t="s">
        <v>34</v>
      </c>
    </row>
    <row r="52" spans="1:9" x14ac:dyDescent="0.2">
      <c r="A52" t="s">
        <v>83</v>
      </c>
      <c r="B52" t="s">
        <v>32</v>
      </c>
      <c r="C52" t="s">
        <v>33</v>
      </c>
      <c r="D52">
        <v>88082</v>
      </c>
      <c r="E52">
        <v>325</v>
      </c>
      <c r="F52">
        <v>325</v>
      </c>
      <c r="G52" s="1">
        <v>0.46</v>
      </c>
      <c r="H52" t="str">
        <f>HYPERLINK("https://www.ncbi.nlm.nih.gov/nucleotide/XM_039349467.1?report=genbank&amp;log$=nucltop&amp;blast_rank=40&amp;RID=J83PRRHP013","XM_039349467.1")</f>
        <v>XM_039349467.1</v>
      </c>
      <c r="I52" t="s">
        <v>34</v>
      </c>
    </row>
    <row r="53" spans="1:9" x14ac:dyDescent="0.2">
      <c r="A53" t="s">
        <v>84</v>
      </c>
      <c r="B53" t="s">
        <v>85</v>
      </c>
      <c r="C53" t="s">
        <v>86</v>
      </c>
      <c r="D53">
        <v>103944</v>
      </c>
      <c r="E53">
        <v>316</v>
      </c>
      <c r="F53">
        <v>316</v>
      </c>
      <c r="G53" s="1">
        <v>0.46</v>
      </c>
      <c r="H53" t="str">
        <f>HYPERLINK("https://www.ncbi.nlm.nih.gov/nucleotide/XM_015810702.1?report=genbank&amp;log$=nucltop&amp;blast_rank=41&amp;RID=J83PRRHP013","XM_015810702.1")</f>
        <v>XM_015810702.1</v>
      </c>
      <c r="I53" t="s">
        <v>34</v>
      </c>
    </row>
    <row r="54" spans="1:9" x14ac:dyDescent="0.2">
      <c r="A54" t="s">
        <v>87</v>
      </c>
      <c r="B54" t="s">
        <v>32</v>
      </c>
      <c r="C54" t="s">
        <v>33</v>
      </c>
      <c r="D54">
        <v>88082</v>
      </c>
      <c r="E54">
        <v>314</v>
      </c>
      <c r="F54">
        <v>314</v>
      </c>
      <c r="G54" s="1">
        <v>0.37</v>
      </c>
      <c r="H54" t="str">
        <f>HYPERLINK("https://www.ncbi.nlm.nih.gov/nucleotide/XM_039342711.1?report=genbank&amp;log$=nucltop&amp;blast_rank=42&amp;RID=J83PRRHP013","XM_039342711.1")</f>
        <v>XM_039342711.1</v>
      </c>
      <c r="I54" t="s">
        <v>34</v>
      </c>
    </row>
    <row r="55" spans="1:9" x14ac:dyDescent="0.2">
      <c r="A55" t="s">
        <v>88</v>
      </c>
      <c r="B55" t="s">
        <v>89</v>
      </c>
      <c r="C55" t="s">
        <v>86</v>
      </c>
      <c r="D55">
        <v>8746</v>
      </c>
      <c r="E55">
        <v>298</v>
      </c>
      <c r="F55">
        <v>298</v>
      </c>
      <c r="G55" s="1">
        <v>0.34</v>
      </c>
      <c r="H55" t="str">
        <f>HYPERLINK("https://www.ncbi.nlm.nih.gov/nucleotide/MF974459.1?report=genbank&amp;log$=nucltop&amp;blast_rank=43&amp;RID=J83PRRHP013","MF974459.1")</f>
        <v>MF974459.1</v>
      </c>
      <c r="I55" t="s">
        <v>34</v>
      </c>
    </row>
    <row r="56" spans="1:9" x14ac:dyDescent="0.2">
      <c r="A56" t="s">
        <v>90</v>
      </c>
      <c r="B56" t="s">
        <v>91</v>
      </c>
      <c r="C56" t="s">
        <v>92</v>
      </c>
      <c r="D56">
        <v>8715</v>
      </c>
      <c r="E56">
        <v>297</v>
      </c>
      <c r="F56">
        <v>297</v>
      </c>
      <c r="G56" s="1">
        <v>0.32</v>
      </c>
      <c r="H56" t="str">
        <f>HYPERLINK("https://www.ncbi.nlm.nih.gov/nucleotide/MF974442.1?report=genbank&amp;log$=nucltop&amp;blast_rank=44&amp;RID=J83PRRHP013","MF974442.1")</f>
        <v>MF974442.1</v>
      </c>
      <c r="I56" t="s">
        <v>34</v>
      </c>
    </row>
    <row r="57" spans="1:9" x14ac:dyDescent="0.2">
      <c r="A57" t="s">
        <v>93</v>
      </c>
      <c r="B57" t="s">
        <v>32</v>
      </c>
      <c r="C57" t="s">
        <v>33</v>
      </c>
      <c r="D57">
        <v>88082</v>
      </c>
      <c r="E57">
        <v>297</v>
      </c>
      <c r="F57">
        <v>297</v>
      </c>
      <c r="G57" s="1">
        <v>0.32</v>
      </c>
      <c r="H57" t="str">
        <f>HYPERLINK("https://www.ncbi.nlm.nih.gov/nucleotide/XM_039344239.1?report=genbank&amp;log$=nucltop&amp;blast_rank=45&amp;RID=J83PRRHP013","XM_039344239.1")</f>
        <v>XM_039344239.1</v>
      </c>
      <c r="I57" t="s">
        <v>34</v>
      </c>
    </row>
    <row r="58" spans="1:9" x14ac:dyDescent="0.2">
      <c r="A58" t="s">
        <v>94</v>
      </c>
      <c r="B58" t="s">
        <v>32</v>
      </c>
      <c r="C58" t="s">
        <v>33</v>
      </c>
      <c r="D58">
        <v>88082</v>
      </c>
      <c r="E58">
        <v>297</v>
      </c>
      <c r="F58">
        <v>297</v>
      </c>
      <c r="G58" s="1">
        <v>0.32</v>
      </c>
      <c r="H58" t="str">
        <f>HYPERLINK("https://www.ncbi.nlm.nih.gov/nucleotide/XM_039344238.1?report=genbank&amp;log$=nucltop&amp;blast_rank=46&amp;RID=J83PRRHP013","XM_039344238.1")</f>
        <v>XM_039344238.1</v>
      </c>
      <c r="I58" t="s">
        <v>34</v>
      </c>
    </row>
    <row r="59" spans="1:9" x14ac:dyDescent="0.2">
      <c r="A59" t="s">
        <v>95</v>
      </c>
      <c r="B59" t="s">
        <v>32</v>
      </c>
      <c r="C59" t="s">
        <v>33</v>
      </c>
      <c r="D59">
        <v>88082</v>
      </c>
      <c r="E59">
        <v>297</v>
      </c>
      <c r="F59">
        <v>297</v>
      </c>
      <c r="G59" s="1">
        <v>0.32</v>
      </c>
      <c r="H59" t="str">
        <f>HYPERLINK("https://www.ncbi.nlm.nih.gov/nucleotide/XM_039344237.1?report=genbank&amp;log$=nucltop&amp;blast_rank=47&amp;RID=J83PRRHP013","XM_039344237.1")</f>
        <v>XM_039344237.1</v>
      </c>
      <c r="I59" t="s">
        <v>34</v>
      </c>
    </row>
    <row r="60" spans="1:9" x14ac:dyDescent="0.2">
      <c r="A60" t="s">
        <v>96</v>
      </c>
      <c r="B60" t="s">
        <v>32</v>
      </c>
      <c r="C60" t="s">
        <v>33</v>
      </c>
      <c r="D60">
        <v>88082</v>
      </c>
      <c r="E60">
        <v>291</v>
      </c>
      <c r="F60">
        <v>291</v>
      </c>
      <c r="G60" s="1">
        <v>0.32</v>
      </c>
      <c r="H60" t="str">
        <f>HYPERLINK("https://www.ncbi.nlm.nih.gov/nucleotide/XM_039325742.1?report=genbank&amp;log$=nucltop&amp;blast_rank=48&amp;RID=J83PRRHP013","XM_039325742.1")</f>
        <v>XM_039325742.1</v>
      </c>
      <c r="I60" t="s">
        <v>34</v>
      </c>
    </row>
    <row r="61" spans="1:9" x14ac:dyDescent="0.2">
      <c r="A61" t="s">
        <v>97</v>
      </c>
      <c r="B61" t="s">
        <v>32</v>
      </c>
      <c r="C61" t="s">
        <v>33</v>
      </c>
      <c r="D61">
        <v>88082</v>
      </c>
      <c r="E61">
        <v>288</v>
      </c>
      <c r="F61">
        <v>288</v>
      </c>
      <c r="G61" s="1">
        <v>0.32</v>
      </c>
      <c r="H61" t="str">
        <f>HYPERLINK("https://www.ncbi.nlm.nih.gov/nucleotide/XM_039325744.1?report=genbank&amp;log$=nucltop&amp;blast_rank=49&amp;RID=J83PRRHP013","XM_039325744.1")</f>
        <v>XM_039325744.1</v>
      </c>
      <c r="I61" t="s">
        <v>34</v>
      </c>
    </row>
    <row r="62" spans="1:9" x14ac:dyDescent="0.2">
      <c r="A62" t="s">
        <v>98</v>
      </c>
      <c r="B62" t="s">
        <v>32</v>
      </c>
      <c r="C62" t="s">
        <v>33</v>
      </c>
      <c r="D62">
        <v>88082</v>
      </c>
      <c r="E62">
        <v>285</v>
      </c>
      <c r="F62">
        <v>285</v>
      </c>
      <c r="G62" s="1">
        <v>0.32</v>
      </c>
      <c r="H62" t="str">
        <f>HYPERLINK("https://www.ncbi.nlm.nih.gov/nucleotide/XM_039325743.1?report=genbank&amp;log$=nucltop&amp;blast_rank=50&amp;RID=J83PRRHP013","XM_039325743.1")</f>
        <v>XM_039325743.1</v>
      </c>
      <c r="I62" t="s">
        <v>34</v>
      </c>
    </row>
    <row r="63" spans="1:9" x14ac:dyDescent="0.2">
      <c r="A63" t="s">
        <v>99</v>
      </c>
      <c r="B63" t="s">
        <v>10</v>
      </c>
      <c r="C63" t="s">
        <v>11</v>
      </c>
      <c r="D63">
        <v>8737</v>
      </c>
      <c r="E63">
        <v>284</v>
      </c>
      <c r="F63">
        <v>284</v>
      </c>
      <c r="G63" s="1">
        <v>0.34</v>
      </c>
      <c r="H63" t="str">
        <f>HYPERLINK("https://www.ncbi.nlm.nih.gov/nucleotide/MF974510.1?report=genbank&amp;log$=nucltop&amp;blast_rank=51&amp;RID=J83PRRHP013","MF974510.1")</f>
        <v>MF974510.1</v>
      </c>
      <c r="I63" t="s">
        <v>34</v>
      </c>
    </row>
    <row r="64" spans="1:9" x14ac:dyDescent="0.2">
      <c r="A64" t="s">
        <v>100</v>
      </c>
      <c r="B64" t="s">
        <v>32</v>
      </c>
      <c r="C64" t="s">
        <v>33</v>
      </c>
      <c r="D64">
        <v>88082</v>
      </c>
      <c r="E64">
        <v>262</v>
      </c>
      <c r="F64">
        <v>262</v>
      </c>
      <c r="G64" s="1">
        <v>0.32</v>
      </c>
      <c r="H64" t="str">
        <f>HYPERLINK("https://www.ncbi.nlm.nih.gov/nucleotide/XM_039325747.1?report=genbank&amp;log$=nucltop&amp;blast_rank=52&amp;RID=J83PRRHP013","XM_039325747.1")</f>
        <v>XM_039325747.1</v>
      </c>
      <c r="I64" t="s">
        <v>34</v>
      </c>
    </row>
    <row r="65" spans="1:9" x14ac:dyDescent="0.2">
      <c r="A65" t="s">
        <v>101</v>
      </c>
      <c r="B65" t="s">
        <v>14</v>
      </c>
      <c r="C65" t="s">
        <v>15</v>
      </c>
      <c r="D65">
        <v>8730</v>
      </c>
      <c r="E65">
        <v>243</v>
      </c>
      <c r="F65">
        <v>243</v>
      </c>
      <c r="G65" s="1">
        <v>0.26</v>
      </c>
      <c r="H65" t="str">
        <f>HYPERLINK("https://www.ncbi.nlm.nih.gov/nucleotide/MF974449.1?report=genbank&amp;log$=nucltop&amp;blast_rank=53&amp;RID=J83PRRHP013","MF974449.1")</f>
        <v>MF974449.1</v>
      </c>
      <c r="I65" t="s">
        <v>34</v>
      </c>
    </row>
    <row r="66" spans="1:9" x14ac:dyDescent="0.2">
      <c r="A66" t="s">
        <v>102</v>
      </c>
      <c r="B66" t="s">
        <v>10</v>
      </c>
      <c r="C66" t="s">
        <v>11</v>
      </c>
      <c r="D66">
        <v>8737</v>
      </c>
      <c r="E66">
        <v>240</v>
      </c>
      <c r="F66">
        <v>240</v>
      </c>
      <c r="G66" s="1">
        <v>0.28000000000000003</v>
      </c>
      <c r="H66" t="str">
        <f>HYPERLINK("https://www.ncbi.nlm.nih.gov/nucleotide/MF974523.1?report=genbank&amp;log$=nucltop&amp;blast_rank=54&amp;RID=J83PRRHP013","MF974523.1")</f>
        <v>MF974523.1</v>
      </c>
      <c r="I66" t="s">
        <v>34</v>
      </c>
    </row>
    <row r="67" spans="1:9" x14ac:dyDescent="0.2">
      <c r="A67" t="s">
        <v>103</v>
      </c>
      <c r="B67" t="s">
        <v>85</v>
      </c>
      <c r="C67" t="s">
        <v>86</v>
      </c>
      <c r="D67">
        <v>103944</v>
      </c>
      <c r="E67">
        <v>238</v>
      </c>
      <c r="F67">
        <v>238</v>
      </c>
      <c r="G67" s="1">
        <v>0.27</v>
      </c>
      <c r="H67" t="str">
        <f>HYPERLINK("https://www.ncbi.nlm.nih.gov/nucleotide/XM_015816073.1?report=genbank&amp;log$=nucltop&amp;blast_rank=55&amp;RID=J83PRRHP013","XM_015816073.1")</f>
        <v>XM_015816073.1</v>
      </c>
      <c r="I67" t="s">
        <v>34</v>
      </c>
    </row>
    <row r="68" spans="1:9" x14ac:dyDescent="0.2">
      <c r="A68" t="s">
        <v>104</v>
      </c>
      <c r="B68" t="s">
        <v>10</v>
      </c>
      <c r="C68" t="s">
        <v>11</v>
      </c>
      <c r="D68">
        <v>8737</v>
      </c>
      <c r="E68">
        <v>236</v>
      </c>
      <c r="F68">
        <v>236</v>
      </c>
      <c r="G68" s="1">
        <v>0.28999999999999998</v>
      </c>
      <c r="H68" t="str">
        <f>HYPERLINK("https://www.ncbi.nlm.nih.gov/nucleotide/MF974518.1?report=genbank&amp;log$=nucltop&amp;blast_rank=56&amp;RID=J83PRRHP013","MF974518.1")</f>
        <v>MF974518.1</v>
      </c>
      <c r="I68" t="s">
        <v>34</v>
      </c>
    </row>
    <row r="69" spans="1:9" x14ac:dyDescent="0.2">
      <c r="A69" t="s">
        <v>105</v>
      </c>
      <c r="B69" t="s">
        <v>63</v>
      </c>
      <c r="C69" t="s">
        <v>64</v>
      </c>
      <c r="D69">
        <v>8733</v>
      </c>
      <c r="E69">
        <v>232</v>
      </c>
      <c r="F69">
        <v>392</v>
      </c>
      <c r="G69" s="1">
        <v>0.24</v>
      </c>
      <c r="H69" t="str">
        <f>HYPERLINK("https://www.ncbi.nlm.nih.gov/nucleotide/MF974498.1?report=genbank&amp;log$=nucltop&amp;blast_rank=57&amp;RID=J83PRRHP013","MF974498.1")</f>
        <v>MF974498.1</v>
      </c>
      <c r="I69" t="s">
        <v>34</v>
      </c>
    </row>
    <row r="70" spans="1:9" x14ac:dyDescent="0.2">
      <c r="A70" t="s">
        <v>106</v>
      </c>
      <c r="B70" t="s">
        <v>63</v>
      </c>
      <c r="C70" t="s">
        <v>64</v>
      </c>
      <c r="D70">
        <v>8733</v>
      </c>
      <c r="E70">
        <v>228</v>
      </c>
      <c r="F70">
        <v>228</v>
      </c>
      <c r="G70" s="1">
        <v>0.24</v>
      </c>
      <c r="H70" t="str">
        <f>HYPERLINK("https://www.ncbi.nlm.nih.gov/nucleotide/MF974504.1?report=genbank&amp;log$=nucltop&amp;blast_rank=58&amp;RID=J83PRRHP013","MF974504.1")</f>
        <v>MF974504.1</v>
      </c>
      <c r="I70" t="s">
        <v>34</v>
      </c>
    </row>
    <row r="71" spans="1:9" x14ac:dyDescent="0.2">
      <c r="A71" t="s">
        <v>107</v>
      </c>
      <c r="B71" t="s">
        <v>37</v>
      </c>
      <c r="C71" t="s">
        <v>38</v>
      </c>
      <c r="D71">
        <v>8729</v>
      </c>
      <c r="E71">
        <v>227</v>
      </c>
      <c r="F71">
        <v>227</v>
      </c>
      <c r="G71" s="1">
        <v>0.24</v>
      </c>
      <c r="H71" t="str">
        <f>HYPERLINK("https://www.ncbi.nlm.nih.gov/nucleotide/HQ414120.1?report=genbank&amp;log$=nucltop&amp;blast_rank=59&amp;RID=J83PRRHP013","HQ414120.1")</f>
        <v>HQ414120.1</v>
      </c>
      <c r="I71" t="s">
        <v>34</v>
      </c>
    </row>
    <row r="72" spans="1:9" x14ac:dyDescent="0.2">
      <c r="A72" t="s">
        <v>108</v>
      </c>
      <c r="B72" t="s">
        <v>44</v>
      </c>
      <c r="C72" t="s">
        <v>45</v>
      </c>
      <c r="D72">
        <v>384065</v>
      </c>
      <c r="E72">
        <v>225</v>
      </c>
      <c r="F72">
        <v>225</v>
      </c>
      <c r="G72" s="1">
        <v>0.26</v>
      </c>
      <c r="H72" t="str">
        <f>HYPERLINK("https://www.ncbi.nlm.nih.gov/nucleotide/MF974482.1?report=genbank&amp;log$=nucltop&amp;blast_rank=60&amp;RID=J83PRRHP013","MF974482.1")</f>
        <v>MF974482.1</v>
      </c>
      <c r="I72" t="s">
        <v>34</v>
      </c>
    </row>
    <row r="73" spans="1:9" x14ac:dyDescent="0.2">
      <c r="A73" t="s">
        <v>109</v>
      </c>
      <c r="B73" t="s">
        <v>44</v>
      </c>
      <c r="C73" t="s">
        <v>45</v>
      </c>
      <c r="D73">
        <v>384065</v>
      </c>
      <c r="E73">
        <v>223</v>
      </c>
      <c r="F73">
        <v>223</v>
      </c>
      <c r="G73" s="1">
        <v>0.24</v>
      </c>
      <c r="H73" t="str">
        <f>HYPERLINK("https://www.ncbi.nlm.nih.gov/nucleotide/MF974483.1?report=genbank&amp;log$=nucltop&amp;blast_rank=61&amp;RID=J83PRRHP013","MF974483.1")</f>
        <v>MF974483.1</v>
      </c>
      <c r="I73" t="s">
        <v>34</v>
      </c>
    </row>
    <row r="74" spans="1:9" x14ac:dyDescent="0.2">
      <c r="A74" t="s">
        <v>110</v>
      </c>
      <c r="B74" t="s">
        <v>32</v>
      </c>
      <c r="C74" t="s">
        <v>33</v>
      </c>
      <c r="D74">
        <v>88082</v>
      </c>
      <c r="E74">
        <v>223</v>
      </c>
      <c r="F74">
        <v>223</v>
      </c>
      <c r="G74" s="1">
        <v>0.24</v>
      </c>
      <c r="H74" t="str">
        <f>HYPERLINK("https://www.ncbi.nlm.nih.gov/nucleotide/XM_039325704.1?report=genbank&amp;log$=nucltop&amp;blast_rank=62&amp;RID=J83PRRHP013","XM_039325704.1")</f>
        <v>XM_039325704.1</v>
      </c>
      <c r="I74" t="s">
        <v>34</v>
      </c>
    </row>
    <row r="75" spans="1:9" x14ac:dyDescent="0.2">
      <c r="A75" t="s">
        <v>111</v>
      </c>
      <c r="B75" t="s">
        <v>89</v>
      </c>
      <c r="C75" t="s">
        <v>86</v>
      </c>
      <c r="D75">
        <v>8746</v>
      </c>
      <c r="E75">
        <v>220</v>
      </c>
      <c r="F75">
        <v>220</v>
      </c>
      <c r="G75" s="1">
        <v>0.24</v>
      </c>
      <c r="H75" t="str">
        <f>HYPERLINK("https://www.ncbi.nlm.nih.gov/nucleotide/MF974461.1?report=genbank&amp;log$=nucltop&amp;blast_rank=63&amp;RID=J83PRRHP013","MF974461.1")</f>
        <v>MF974461.1</v>
      </c>
      <c r="I75" t="s">
        <v>34</v>
      </c>
    </row>
    <row r="76" spans="1:9" x14ac:dyDescent="0.2">
      <c r="A76" t="s">
        <v>112</v>
      </c>
      <c r="B76" t="s">
        <v>113</v>
      </c>
      <c r="C76" t="s">
        <v>114</v>
      </c>
      <c r="D76">
        <v>44709</v>
      </c>
      <c r="E76">
        <v>219</v>
      </c>
      <c r="F76">
        <v>219</v>
      </c>
      <c r="G76" s="1">
        <v>0.28999999999999998</v>
      </c>
      <c r="H76" t="str">
        <f>HYPERLINK("https://www.ncbi.nlm.nih.gov/nucleotide/MF974477.1?report=genbank&amp;log$=nucltop&amp;blast_rank=64&amp;RID=J83PRRHP013","MF974477.1")</f>
        <v>MF974477.1</v>
      </c>
      <c r="I76" t="s">
        <v>34</v>
      </c>
    </row>
    <row r="77" spans="1:9" x14ac:dyDescent="0.2">
      <c r="A77" t="s">
        <v>115</v>
      </c>
      <c r="B77" t="s">
        <v>32</v>
      </c>
      <c r="C77" t="s">
        <v>33</v>
      </c>
      <c r="D77">
        <v>88082</v>
      </c>
      <c r="E77">
        <v>219</v>
      </c>
      <c r="F77">
        <v>219</v>
      </c>
      <c r="G77" s="1">
        <v>0.25</v>
      </c>
      <c r="H77" t="str">
        <f>HYPERLINK("https://www.ncbi.nlm.nih.gov/nucleotide/XM_039325700.1?report=genbank&amp;log$=nucltop&amp;blast_rank=65&amp;RID=J83PRRHP013","XM_039325700.1")</f>
        <v>XM_039325700.1</v>
      </c>
      <c r="I77" t="s">
        <v>34</v>
      </c>
    </row>
    <row r="78" spans="1:9" x14ac:dyDescent="0.2">
      <c r="A78" t="s">
        <v>116</v>
      </c>
      <c r="B78" t="s">
        <v>89</v>
      </c>
      <c r="C78" t="s">
        <v>86</v>
      </c>
      <c r="D78">
        <v>8746</v>
      </c>
      <c r="E78">
        <v>218</v>
      </c>
      <c r="F78">
        <v>218</v>
      </c>
      <c r="G78" s="1">
        <v>0.24</v>
      </c>
      <c r="H78" t="str">
        <f>HYPERLINK("https://www.ncbi.nlm.nih.gov/nucleotide/MF974464.1?report=genbank&amp;log$=nucltop&amp;blast_rank=66&amp;RID=J83PRRHP013","MF974464.1")</f>
        <v>MF974464.1</v>
      </c>
      <c r="I78" t="s">
        <v>34</v>
      </c>
    </row>
    <row r="79" spans="1:9" x14ac:dyDescent="0.2">
      <c r="A79" t="s">
        <v>117</v>
      </c>
      <c r="B79" t="s">
        <v>118</v>
      </c>
      <c r="C79" t="s">
        <v>119</v>
      </c>
      <c r="D79">
        <v>8724</v>
      </c>
      <c r="E79">
        <v>217</v>
      </c>
      <c r="F79">
        <v>217</v>
      </c>
      <c r="G79" s="1">
        <v>0.23</v>
      </c>
      <c r="H79" t="str">
        <f>HYPERLINK("https://www.ncbi.nlm.nih.gov/nucleotide/AB031394.1?report=genbank&amp;log$=nucltop&amp;blast_rank=67&amp;RID=J83PRRHP013","AB031394.1")</f>
        <v>AB031394.1</v>
      </c>
      <c r="I79" t="s">
        <v>34</v>
      </c>
    </row>
    <row r="80" spans="1:9" x14ac:dyDescent="0.2">
      <c r="A80" t="s">
        <v>120</v>
      </c>
      <c r="B80" t="s">
        <v>63</v>
      </c>
      <c r="C80" t="s">
        <v>64</v>
      </c>
      <c r="D80">
        <v>8733</v>
      </c>
      <c r="E80">
        <v>216</v>
      </c>
      <c r="F80">
        <v>216</v>
      </c>
      <c r="G80" s="1">
        <v>0.23</v>
      </c>
      <c r="H80" t="str">
        <f>HYPERLINK("https://www.ncbi.nlm.nih.gov/nucleotide/MF974503.1?report=genbank&amp;log$=nucltop&amp;blast_rank=68&amp;RID=J83PRRHP013","MF974503.1")</f>
        <v>MF974503.1</v>
      </c>
      <c r="I80" t="s">
        <v>34</v>
      </c>
    </row>
    <row r="81" spans="1:9" x14ac:dyDescent="0.2">
      <c r="A81" t="s">
        <v>121</v>
      </c>
      <c r="B81" t="s">
        <v>113</v>
      </c>
      <c r="C81" t="s">
        <v>114</v>
      </c>
      <c r="D81">
        <v>44709</v>
      </c>
      <c r="E81">
        <v>216</v>
      </c>
      <c r="F81">
        <v>216</v>
      </c>
      <c r="G81" s="1">
        <v>0.23</v>
      </c>
      <c r="H81" t="str">
        <f>HYPERLINK("https://www.ncbi.nlm.nih.gov/nucleotide/MF974479.1?report=genbank&amp;log$=nucltop&amp;blast_rank=69&amp;RID=J83PRRHP013","MF974479.1")</f>
        <v>MF974479.1</v>
      </c>
      <c r="I81" t="s">
        <v>34</v>
      </c>
    </row>
    <row r="82" spans="1:9" x14ac:dyDescent="0.2">
      <c r="A82" t="s">
        <v>122</v>
      </c>
      <c r="B82" t="s">
        <v>32</v>
      </c>
      <c r="C82" t="s">
        <v>33</v>
      </c>
      <c r="D82">
        <v>88082</v>
      </c>
      <c r="E82">
        <v>216</v>
      </c>
      <c r="F82">
        <v>216</v>
      </c>
      <c r="G82" s="1">
        <v>0.25</v>
      </c>
      <c r="H82" t="str">
        <f>HYPERLINK("https://www.ncbi.nlm.nih.gov/nucleotide/XM_039325739.1?report=genbank&amp;log$=nucltop&amp;blast_rank=70&amp;RID=J83PRRHP013","XM_039325739.1")</f>
        <v>XM_039325739.1</v>
      </c>
      <c r="I82" t="s">
        <v>34</v>
      </c>
    </row>
    <row r="83" spans="1:9" x14ac:dyDescent="0.2">
      <c r="A83" t="s">
        <v>123</v>
      </c>
      <c r="B83" t="s">
        <v>32</v>
      </c>
      <c r="C83" t="s">
        <v>33</v>
      </c>
      <c r="D83">
        <v>88082</v>
      </c>
      <c r="E83">
        <v>216</v>
      </c>
      <c r="F83">
        <v>216</v>
      </c>
      <c r="G83" s="1">
        <v>0.23</v>
      </c>
      <c r="H83" t="str">
        <f>HYPERLINK("https://www.ncbi.nlm.nih.gov/nucleotide/XM_039325725.1?report=genbank&amp;log$=nucltop&amp;blast_rank=71&amp;RID=J83PRRHP013","XM_039325725.1")</f>
        <v>XM_039325725.1</v>
      </c>
      <c r="I83" t="s">
        <v>34</v>
      </c>
    </row>
    <row r="84" spans="1:9" x14ac:dyDescent="0.2">
      <c r="A84" t="s">
        <v>124</v>
      </c>
      <c r="B84" t="s">
        <v>32</v>
      </c>
      <c r="C84" t="s">
        <v>33</v>
      </c>
      <c r="D84">
        <v>88082</v>
      </c>
      <c r="E84">
        <v>215</v>
      </c>
      <c r="F84">
        <v>292</v>
      </c>
      <c r="G84" s="1">
        <v>0.24</v>
      </c>
      <c r="H84" t="str">
        <f>HYPERLINK("https://www.ncbi.nlm.nih.gov/nucleotide/MF974529.1?report=genbank&amp;log$=nucltop&amp;blast_rank=72&amp;RID=J83PRRHP013","MF974529.1")</f>
        <v>MF974529.1</v>
      </c>
      <c r="I84" t="s">
        <v>34</v>
      </c>
    </row>
    <row r="85" spans="1:9" x14ac:dyDescent="0.2">
      <c r="A85" t="s">
        <v>125</v>
      </c>
      <c r="B85" t="s">
        <v>14</v>
      </c>
      <c r="C85" t="s">
        <v>15</v>
      </c>
      <c r="D85">
        <v>8730</v>
      </c>
      <c r="E85">
        <v>215</v>
      </c>
      <c r="F85">
        <v>215</v>
      </c>
      <c r="G85" s="1">
        <v>0.24</v>
      </c>
      <c r="H85" t="str">
        <f>HYPERLINK("https://www.ncbi.nlm.nih.gov/nucleotide/MF974452.1?report=genbank&amp;log$=nucltop&amp;blast_rank=73&amp;RID=J83PRRHP013","MF974452.1")</f>
        <v>MF974452.1</v>
      </c>
      <c r="I85" t="s">
        <v>34</v>
      </c>
    </row>
    <row r="86" spans="1:9" x14ac:dyDescent="0.2">
      <c r="A86" t="s">
        <v>126</v>
      </c>
      <c r="B86" t="s">
        <v>37</v>
      </c>
      <c r="C86" t="s">
        <v>38</v>
      </c>
      <c r="D86">
        <v>8729</v>
      </c>
      <c r="E86">
        <v>214</v>
      </c>
      <c r="F86">
        <v>214</v>
      </c>
      <c r="G86" s="1">
        <v>0.24</v>
      </c>
      <c r="H86" t="str">
        <f>HYPERLINK("https://www.ncbi.nlm.nih.gov/nucleotide/HQ414122.1?report=genbank&amp;log$=nucltop&amp;blast_rank=74&amp;RID=J83PRRHP013","HQ414122.1")</f>
        <v>HQ414122.1</v>
      </c>
      <c r="I86" t="s">
        <v>34</v>
      </c>
    </row>
    <row r="87" spans="1:9" x14ac:dyDescent="0.2">
      <c r="A87" t="s">
        <v>127</v>
      </c>
      <c r="B87" t="s">
        <v>128</v>
      </c>
      <c r="C87" t="s">
        <v>86</v>
      </c>
      <c r="D87">
        <v>343250</v>
      </c>
      <c r="E87">
        <v>212</v>
      </c>
      <c r="F87">
        <v>212</v>
      </c>
      <c r="G87" s="1">
        <v>0.24</v>
      </c>
      <c r="H87" t="str">
        <f>HYPERLINK("https://www.ncbi.nlm.nih.gov/nucleotide/HQ270463.1?report=genbank&amp;log$=nucltop&amp;blast_rank=75&amp;RID=J83PRRHP013","HQ270463.1")</f>
        <v>HQ270463.1</v>
      </c>
      <c r="I87" t="s">
        <v>34</v>
      </c>
    </row>
    <row r="88" spans="1:9" x14ac:dyDescent="0.2">
      <c r="A88" t="s">
        <v>129</v>
      </c>
      <c r="B88" t="s">
        <v>44</v>
      </c>
      <c r="C88" t="s">
        <v>45</v>
      </c>
      <c r="D88">
        <v>384065</v>
      </c>
      <c r="E88">
        <v>211</v>
      </c>
      <c r="F88">
        <v>211</v>
      </c>
      <c r="G88" s="1">
        <v>0.24</v>
      </c>
      <c r="H88" t="str">
        <f>HYPERLINK("https://www.ncbi.nlm.nih.gov/nucleotide/MF974492.1?report=genbank&amp;log$=nucltop&amp;blast_rank=76&amp;RID=J83PRRHP013","MF974492.1")</f>
        <v>MF974492.1</v>
      </c>
      <c r="I88" t="s">
        <v>34</v>
      </c>
    </row>
    <row r="89" spans="1:9" x14ac:dyDescent="0.2">
      <c r="A89" t="s">
        <v>130</v>
      </c>
      <c r="B89" t="s">
        <v>89</v>
      </c>
      <c r="C89" t="s">
        <v>86</v>
      </c>
      <c r="D89">
        <v>8746</v>
      </c>
      <c r="E89">
        <v>211</v>
      </c>
      <c r="F89">
        <v>211</v>
      </c>
      <c r="G89" s="1">
        <v>0.24</v>
      </c>
      <c r="H89" t="str">
        <f>HYPERLINK("https://www.ncbi.nlm.nih.gov/nucleotide/MF974465.1?report=genbank&amp;log$=nucltop&amp;blast_rank=77&amp;RID=J83PRRHP013","MF974465.1")</f>
        <v>MF974465.1</v>
      </c>
      <c r="I89" t="s">
        <v>34</v>
      </c>
    </row>
    <row r="90" spans="1:9" x14ac:dyDescent="0.2">
      <c r="A90" t="s">
        <v>131</v>
      </c>
      <c r="B90" t="s">
        <v>89</v>
      </c>
      <c r="C90" t="s">
        <v>86</v>
      </c>
      <c r="D90">
        <v>8746</v>
      </c>
      <c r="E90">
        <v>211</v>
      </c>
      <c r="F90">
        <v>211</v>
      </c>
      <c r="G90" s="1">
        <v>0.25</v>
      </c>
      <c r="H90" t="str">
        <f>HYPERLINK("https://www.ncbi.nlm.nih.gov/nucleotide/MF974456.1?report=genbank&amp;log$=nucltop&amp;blast_rank=78&amp;RID=J83PRRHP013","MF974456.1")</f>
        <v>MF974456.1</v>
      </c>
      <c r="I90" t="s">
        <v>34</v>
      </c>
    </row>
    <row r="91" spans="1:9" x14ac:dyDescent="0.2">
      <c r="A91" t="s">
        <v>132</v>
      </c>
      <c r="B91" t="s">
        <v>133</v>
      </c>
      <c r="C91" t="s">
        <v>134</v>
      </c>
      <c r="D91">
        <v>8767</v>
      </c>
      <c r="E91">
        <v>211</v>
      </c>
      <c r="F91">
        <v>211</v>
      </c>
      <c r="G91" s="1">
        <v>0.22</v>
      </c>
      <c r="H91" t="str">
        <f>HYPERLINK("https://www.ncbi.nlm.nih.gov/nucleotide/D67085.1?report=genbank&amp;log$=nucltop&amp;blast_rank=79&amp;RID=J83PRRHP013","D67085.1")</f>
        <v>D67085.1</v>
      </c>
      <c r="I91" t="s">
        <v>34</v>
      </c>
    </row>
    <row r="92" spans="1:9" x14ac:dyDescent="0.2">
      <c r="A92" t="s">
        <v>135</v>
      </c>
      <c r="B92" t="s">
        <v>136</v>
      </c>
      <c r="C92" t="s">
        <v>86</v>
      </c>
      <c r="D92">
        <v>88087</v>
      </c>
      <c r="E92">
        <v>210</v>
      </c>
      <c r="F92">
        <v>210</v>
      </c>
      <c r="G92" s="1">
        <v>0.24</v>
      </c>
      <c r="H92" t="str">
        <f>HYPERLINK("https://www.ncbi.nlm.nih.gov/nucleotide/AB985230.1?report=genbank&amp;log$=nucltop&amp;blast_rank=80&amp;RID=J83PRRHP013","AB985230.1")</f>
        <v>AB985230.1</v>
      </c>
      <c r="I92" t="s">
        <v>34</v>
      </c>
    </row>
    <row r="93" spans="1:9" x14ac:dyDescent="0.2">
      <c r="A93" t="s">
        <v>137</v>
      </c>
      <c r="B93" t="s">
        <v>113</v>
      </c>
      <c r="C93" t="s">
        <v>114</v>
      </c>
      <c r="D93">
        <v>44709</v>
      </c>
      <c r="E93">
        <v>209</v>
      </c>
      <c r="F93">
        <v>209</v>
      </c>
      <c r="G93" s="1">
        <v>0.24</v>
      </c>
      <c r="H93" t="str">
        <f>HYPERLINK("https://www.ncbi.nlm.nih.gov/nucleotide/MF974478.1?report=genbank&amp;log$=nucltop&amp;blast_rank=81&amp;RID=J83PRRHP013","MF974478.1")</f>
        <v>MF974478.1</v>
      </c>
      <c r="I93" t="s">
        <v>34</v>
      </c>
    </row>
    <row r="94" spans="1:9" x14ac:dyDescent="0.2">
      <c r="A94" t="s">
        <v>138</v>
      </c>
      <c r="B94" t="s">
        <v>32</v>
      </c>
      <c r="C94" t="s">
        <v>33</v>
      </c>
      <c r="D94">
        <v>88082</v>
      </c>
      <c r="E94">
        <v>209</v>
      </c>
      <c r="F94">
        <v>209</v>
      </c>
      <c r="G94" s="1">
        <v>0.26</v>
      </c>
      <c r="H94" t="str">
        <f>HYPERLINK("https://www.ncbi.nlm.nih.gov/nucleotide/XM_039325720.1?report=genbank&amp;log$=nucltop&amp;blast_rank=82&amp;RID=J83PRRHP013","XM_039325720.1")</f>
        <v>XM_039325720.1</v>
      </c>
      <c r="I94" t="s">
        <v>34</v>
      </c>
    </row>
    <row r="95" spans="1:9" x14ac:dyDescent="0.2">
      <c r="A95" t="s">
        <v>139</v>
      </c>
      <c r="B95" t="s">
        <v>140</v>
      </c>
      <c r="C95" t="s">
        <v>141</v>
      </c>
      <c r="D95">
        <v>459671</v>
      </c>
      <c r="E95">
        <v>209</v>
      </c>
      <c r="F95">
        <v>209</v>
      </c>
      <c r="G95" s="1">
        <v>0.24</v>
      </c>
      <c r="H95" t="str">
        <f>HYPERLINK("https://www.ncbi.nlm.nih.gov/nucleotide/HQ823614.1?report=genbank&amp;log$=nucltop&amp;blast_rank=83&amp;RID=J83PRRHP013","HQ823614.1")</f>
        <v>HQ823614.1</v>
      </c>
      <c r="I95" t="s">
        <v>34</v>
      </c>
    </row>
    <row r="96" spans="1:9" x14ac:dyDescent="0.2">
      <c r="A96" t="s">
        <v>142</v>
      </c>
      <c r="B96" t="s">
        <v>89</v>
      </c>
      <c r="C96" t="s">
        <v>86</v>
      </c>
      <c r="D96">
        <v>8746</v>
      </c>
      <c r="E96">
        <v>206</v>
      </c>
      <c r="F96">
        <v>206</v>
      </c>
      <c r="G96" s="1">
        <v>0.24</v>
      </c>
      <c r="H96" t="str">
        <f>HYPERLINK("https://www.ncbi.nlm.nih.gov/nucleotide/MF974457.1?report=genbank&amp;log$=nucltop&amp;blast_rank=84&amp;RID=J83PRRHP013","MF974457.1")</f>
        <v>MF974457.1</v>
      </c>
      <c r="I96" t="s">
        <v>34</v>
      </c>
    </row>
    <row r="97" spans="1:9" x14ac:dyDescent="0.2">
      <c r="A97" t="s">
        <v>143</v>
      </c>
      <c r="B97" t="s">
        <v>144</v>
      </c>
      <c r="C97" t="s">
        <v>145</v>
      </c>
      <c r="D97">
        <v>242054</v>
      </c>
      <c r="E97">
        <v>206</v>
      </c>
      <c r="F97">
        <v>206</v>
      </c>
      <c r="G97" s="1">
        <v>0.22</v>
      </c>
      <c r="H97" t="str">
        <f>HYPERLINK("https://www.ncbi.nlm.nih.gov/nucleotide/AB749761.1?report=genbank&amp;log$=nucltop&amp;blast_rank=85&amp;RID=J83PRRHP013","AB749761.1")</f>
        <v>AB749761.1</v>
      </c>
      <c r="I97" t="s">
        <v>34</v>
      </c>
    </row>
    <row r="98" spans="1:9" x14ac:dyDescent="0.2">
      <c r="A98" t="s">
        <v>146</v>
      </c>
      <c r="B98" t="s">
        <v>32</v>
      </c>
      <c r="C98" t="s">
        <v>33</v>
      </c>
      <c r="D98">
        <v>88082</v>
      </c>
      <c r="E98">
        <v>205</v>
      </c>
      <c r="F98">
        <v>205</v>
      </c>
      <c r="G98" s="1">
        <v>0.26</v>
      </c>
      <c r="H98" t="str">
        <f>HYPERLINK("https://www.ncbi.nlm.nih.gov/nucleotide/XM_039325721.1?report=genbank&amp;log$=nucltop&amp;blast_rank=86&amp;RID=J83PRRHP013","XM_039325721.1")</f>
        <v>XM_039325721.1</v>
      </c>
      <c r="I98" t="s">
        <v>34</v>
      </c>
    </row>
    <row r="99" spans="1:9" x14ac:dyDescent="0.2">
      <c r="A99" t="s">
        <v>147</v>
      </c>
      <c r="B99" t="s">
        <v>10</v>
      </c>
      <c r="C99" t="s">
        <v>11</v>
      </c>
      <c r="D99">
        <v>8737</v>
      </c>
      <c r="E99">
        <v>205</v>
      </c>
      <c r="F99">
        <v>205</v>
      </c>
      <c r="G99" s="1">
        <v>0.24</v>
      </c>
      <c r="H99" t="str">
        <f>HYPERLINK("https://www.ncbi.nlm.nih.gov/nucleotide/MF974515.1?report=genbank&amp;log$=nucltop&amp;blast_rank=87&amp;RID=J83PRRHP013","MF974515.1")</f>
        <v>MF974515.1</v>
      </c>
      <c r="I99" t="s">
        <v>34</v>
      </c>
    </row>
    <row r="100" spans="1:9" x14ac:dyDescent="0.2">
      <c r="A100" t="s">
        <v>148</v>
      </c>
      <c r="B100" t="s">
        <v>10</v>
      </c>
      <c r="C100" t="s">
        <v>11</v>
      </c>
      <c r="D100">
        <v>8737</v>
      </c>
      <c r="E100">
        <v>205</v>
      </c>
      <c r="F100">
        <v>205</v>
      </c>
      <c r="G100" s="1">
        <v>0.24</v>
      </c>
      <c r="H100" t="str">
        <f>HYPERLINK("https://www.ncbi.nlm.nih.gov/nucleotide/MF974511.1?report=genbank&amp;log$=nucltop&amp;blast_rank=88&amp;RID=J83PRRHP013","MF974511.1")</f>
        <v>MF974511.1</v>
      </c>
      <c r="I100" t="s">
        <v>34</v>
      </c>
    </row>
    <row r="101" spans="1:9" x14ac:dyDescent="0.2">
      <c r="A101" t="s">
        <v>149</v>
      </c>
      <c r="B101" t="s">
        <v>150</v>
      </c>
      <c r="C101" t="s">
        <v>86</v>
      </c>
      <c r="D101">
        <v>88086</v>
      </c>
      <c r="E101">
        <v>205</v>
      </c>
      <c r="F101">
        <v>205</v>
      </c>
      <c r="G101" s="1">
        <v>0.24</v>
      </c>
      <c r="H101" t="str">
        <f>HYPERLINK("https://www.ncbi.nlm.nih.gov/nucleotide/AB984572.1?report=genbank&amp;log$=nucltop&amp;blast_rank=89&amp;RID=J83PRRHP013","AB984572.1")</f>
        <v>AB984572.1</v>
      </c>
      <c r="I101" t="s">
        <v>34</v>
      </c>
    </row>
    <row r="102" spans="1:9" x14ac:dyDescent="0.2">
      <c r="A102" t="s">
        <v>151</v>
      </c>
      <c r="B102" t="s">
        <v>152</v>
      </c>
      <c r="C102" t="s">
        <v>153</v>
      </c>
      <c r="D102">
        <v>8709</v>
      </c>
      <c r="E102">
        <v>205</v>
      </c>
      <c r="F102">
        <v>205</v>
      </c>
      <c r="G102" s="1">
        <v>0.22</v>
      </c>
      <c r="H102" t="str">
        <f>HYPERLINK("https://www.ncbi.nlm.nih.gov/nucleotide/GU570565.1?report=genbank&amp;log$=nucltop&amp;blast_rank=90&amp;RID=J83PRRHP013","GU570565.1")</f>
        <v>GU570565.1</v>
      </c>
      <c r="I102" t="s">
        <v>34</v>
      </c>
    </row>
    <row r="103" spans="1:9" x14ac:dyDescent="0.2">
      <c r="A103" t="s">
        <v>154</v>
      </c>
      <c r="B103" t="s">
        <v>32</v>
      </c>
      <c r="C103" t="s">
        <v>33</v>
      </c>
      <c r="D103">
        <v>88082</v>
      </c>
      <c r="E103">
        <v>202</v>
      </c>
      <c r="F103">
        <v>202</v>
      </c>
      <c r="G103" s="1">
        <v>0.25</v>
      </c>
      <c r="H103" t="str">
        <f>HYPERLINK("https://www.ncbi.nlm.nih.gov/nucleotide/XM_039325715.1?report=genbank&amp;log$=nucltop&amp;blast_rank=91&amp;RID=J83PRRHP013","XM_039325715.1")</f>
        <v>XM_039325715.1</v>
      </c>
      <c r="I103" t="s">
        <v>34</v>
      </c>
    </row>
    <row r="104" spans="1:9" x14ac:dyDescent="0.2">
      <c r="A104" t="s">
        <v>155</v>
      </c>
      <c r="B104" t="s">
        <v>156</v>
      </c>
      <c r="C104" t="s">
        <v>157</v>
      </c>
      <c r="D104">
        <v>39682</v>
      </c>
      <c r="E104">
        <v>202</v>
      </c>
      <c r="F104">
        <v>202</v>
      </c>
      <c r="G104" s="1">
        <v>0.22</v>
      </c>
      <c r="H104" t="str">
        <f>HYPERLINK("https://www.ncbi.nlm.nih.gov/nucleotide/U21903.1?report=genbank&amp;log$=nucltop&amp;blast_rank=92&amp;RID=J83PRRHP013","U21903.1")</f>
        <v>U21903.1</v>
      </c>
      <c r="I104" t="s">
        <v>34</v>
      </c>
    </row>
    <row r="105" spans="1:9" x14ac:dyDescent="0.2">
      <c r="A105" t="s">
        <v>158</v>
      </c>
      <c r="B105" t="s">
        <v>10</v>
      </c>
      <c r="C105" t="s">
        <v>11</v>
      </c>
      <c r="D105">
        <v>8737</v>
      </c>
      <c r="E105">
        <v>201</v>
      </c>
      <c r="F105">
        <v>201</v>
      </c>
      <c r="G105" s="1">
        <v>0.23</v>
      </c>
      <c r="H105" t="str">
        <f>HYPERLINK("https://www.ncbi.nlm.nih.gov/nucleotide/MF974517.1?report=genbank&amp;log$=nucltop&amp;blast_rank=93&amp;RID=J83PRRHP013","MF974517.1")</f>
        <v>MF974517.1</v>
      </c>
      <c r="I105" t="s">
        <v>34</v>
      </c>
    </row>
    <row r="106" spans="1:9" x14ac:dyDescent="0.2">
      <c r="A106" t="s">
        <v>159</v>
      </c>
      <c r="B106" t="s">
        <v>160</v>
      </c>
      <c r="C106" t="s">
        <v>161</v>
      </c>
      <c r="D106">
        <v>44732</v>
      </c>
      <c r="E106">
        <v>201</v>
      </c>
      <c r="F106">
        <v>201</v>
      </c>
      <c r="G106" s="1">
        <v>0.21</v>
      </c>
      <c r="H106" t="str">
        <f>HYPERLINK("https://www.ncbi.nlm.nih.gov/nucleotide/KY129938.1?report=genbank&amp;log$=nucltop&amp;blast_rank=94&amp;RID=J83PRRHP013","KY129938.1")</f>
        <v>KY129938.1</v>
      </c>
      <c r="I106" t="s">
        <v>34</v>
      </c>
    </row>
    <row r="107" spans="1:9" x14ac:dyDescent="0.2">
      <c r="A107" t="s">
        <v>162</v>
      </c>
      <c r="B107" t="s">
        <v>32</v>
      </c>
      <c r="C107" t="s">
        <v>33</v>
      </c>
      <c r="D107">
        <v>88082</v>
      </c>
      <c r="E107">
        <v>201</v>
      </c>
      <c r="F107">
        <v>201</v>
      </c>
      <c r="G107" s="1">
        <v>0.26</v>
      </c>
      <c r="H107" t="str">
        <f>HYPERLINK("https://www.ncbi.nlm.nih.gov/nucleotide/XM_039360553.1?report=genbank&amp;log$=nucltop&amp;blast_rank=95&amp;RID=J83PRRHP013","XM_039360553.1")</f>
        <v>XM_039360553.1</v>
      </c>
      <c r="I107" t="s">
        <v>34</v>
      </c>
    </row>
    <row r="108" spans="1:9" x14ac:dyDescent="0.2">
      <c r="A108" t="s">
        <v>163</v>
      </c>
      <c r="B108" t="s">
        <v>32</v>
      </c>
      <c r="C108" t="s">
        <v>33</v>
      </c>
      <c r="D108">
        <v>88082</v>
      </c>
      <c r="E108">
        <v>200</v>
      </c>
      <c r="F108">
        <v>200</v>
      </c>
      <c r="G108" s="1">
        <v>0.25</v>
      </c>
      <c r="H108" t="str">
        <f>HYPERLINK("https://www.ncbi.nlm.nih.gov/nucleotide/XM_039325727.1?report=genbank&amp;log$=nucltop&amp;blast_rank=96&amp;RID=J83PRRHP013","XM_039325727.1")</f>
        <v>XM_039325727.1</v>
      </c>
      <c r="I108" t="s">
        <v>34</v>
      </c>
    </row>
    <row r="109" spans="1:9" x14ac:dyDescent="0.2">
      <c r="A109" t="s">
        <v>164</v>
      </c>
      <c r="B109" t="s">
        <v>32</v>
      </c>
      <c r="C109" t="s">
        <v>33</v>
      </c>
      <c r="D109">
        <v>88082</v>
      </c>
      <c r="E109">
        <v>200</v>
      </c>
      <c r="F109">
        <v>200</v>
      </c>
      <c r="G109" s="1">
        <v>0.19</v>
      </c>
      <c r="H109" t="str">
        <f>HYPERLINK("https://www.ncbi.nlm.nih.gov/nucleotide/XM_039341845.1?report=genbank&amp;log$=nucltop&amp;blast_rank=97&amp;RID=J83PRRHP013","XM_039341845.1")</f>
        <v>XM_039341845.1</v>
      </c>
      <c r="I109" t="s">
        <v>34</v>
      </c>
    </row>
    <row r="110" spans="1:9" x14ac:dyDescent="0.2">
      <c r="A110" t="s">
        <v>165</v>
      </c>
      <c r="B110" t="s">
        <v>32</v>
      </c>
      <c r="C110" t="s">
        <v>33</v>
      </c>
      <c r="D110">
        <v>88082</v>
      </c>
      <c r="E110">
        <v>200</v>
      </c>
      <c r="F110">
        <v>200</v>
      </c>
      <c r="G110" s="1">
        <v>0.19</v>
      </c>
      <c r="H110" t="str">
        <f>HYPERLINK("https://www.ncbi.nlm.nih.gov/nucleotide/XM_039341844.1?report=genbank&amp;log$=nucltop&amp;blast_rank=98&amp;RID=J83PRRHP013","XM_039341844.1")</f>
        <v>XM_039341844.1</v>
      </c>
      <c r="I110" t="s">
        <v>34</v>
      </c>
    </row>
    <row r="111" spans="1:9" x14ac:dyDescent="0.2">
      <c r="A111" t="s">
        <v>166</v>
      </c>
      <c r="B111" t="s">
        <v>32</v>
      </c>
      <c r="C111" t="s">
        <v>33</v>
      </c>
      <c r="D111">
        <v>88082</v>
      </c>
      <c r="E111">
        <v>200</v>
      </c>
      <c r="F111">
        <v>200</v>
      </c>
      <c r="G111" s="1">
        <v>0.19</v>
      </c>
      <c r="H111" t="str">
        <f>HYPERLINK("https://www.ncbi.nlm.nih.gov/nucleotide/XM_039341327.1?report=genbank&amp;log$=nucltop&amp;blast_rank=99&amp;RID=J83PRRHP013","XM_039341327.1")</f>
        <v>XM_039341327.1</v>
      </c>
      <c r="I111" t="s">
        <v>34</v>
      </c>
    </row>
    <row r="112" spans="1:9" x14ac:dyDescent="0.2">
      <c r="A112" t="s">
        <v>167</v>
      </c>
      <c r="B112" t="s">
        <v>32</v>
      </c>
      <c r="C112" t="s">
        <v>33</v>
      </c>
      <c r="D112">
        <v>88082</v>
      </c>
      <c r="E112">
        <v>200</v>
      </c>
      <c r="F112">
        <v>200</v>
      </c>
      <c r="G112" s="1">
        <v>0.19</v>
      </c>
      <c r="H112" t="str">
        <f>HYPERLINK("https://www.ncbi.nlm.nih.gov/nucleotide/XM_039341326.1?report=genbank&amp;log$=nucltop&amp;blast_rank=100&amp;RID=J83PRRHP013","XM_039341326.1")</f>
        <v>XM_039341326.1</v>
      </c>
      <c r="I112" t="s">
        <v>34</v>
      </c>
    </row>
    <row r="113" spans="1:9" x14ac:dyDescent="0.2">
      <c r="A113" t="s">
        <v>168</v>
      </c>
      <c r="B113" t="s">
        <v>14</v>
      </c>
      <c r="C113" t="s">
        <v>15</v>
      </c>
      <c r="D113">
        <v>8730</v>
      </c>
      <c r="E113">
        <v>245</v>
      </c>
      <c r="F113">
        <v>973</v>
      </c>
      <c r="G113" s="1">
        <v>1</v>
      </c>
      <c r="H113" t="str">
        <f>HYPERLINK("https://www.ncbi.nlm.nih.gov/nucleotide/KX211995.1?report=genbank&amp;log$=nucltop&amp;blast_rank=1&amp;RID=J83PRRHP013","KX211995.1")</f>
        <v>KX211995.1</v>
      </c>
      <c r="I113" t="s">
        <v>169</v>
      </c>
    </row>
    <row r="114" spans="1:9" x14ac:dyDescent="0.2">
      <c r="A114" t="s">
        <v>170</v>
      </c>
      <c r="B114" t="s">
        <v>14</v>
      </c>
      <c r="C114" t="s">
        <v>15</v>
      </c>
      <c r="D114">
        <v>8730</v>
      </c>
      <c r="E114">
        <v>245</v>
      </c>
      <c r="F114">
        <v>839</v>
      </c>
      <c r="G114" s="1">
        <v>1</v>
      </c>
      <c r="H114" t="str">
        <f>HYPERLINK("https://www.ncbi.nlm.nih.gov/nucleotide/KX211994.1?report=genbank&amp;log$=nucltop&amp;blast_rank=2&amp;RID=J83PRRHP013","KX211994.1")</f>
        <v>KX211994.1</v>
      </c>
      <c r="I114" t="s">
        <v>169</v>
      </c>
    </row>
    <row r="115" spans="1:9" x14ac:dyDescent="0.2">
      <c r="A115" t="s">
        <v>171</v>
      </c>
      <c r="B115" t="s">
        <v>136</v>
      </c>
      <c r="C115" t="s">
        <v>86</v>
      </c>
      <c r="D115">
        <v>88087</v>
      </c>
      <c r="E115">
        <v>210</v>
      </c>
      <c r="F115">
        <v>612</v>
      </c>
      <c r="G115" s="1">
        <v>1</v>
      </c>
      <c r="H115" t="str">
        <f>HYPERLINK("https://www.ncbi.nlm.nih.gov/nucleotide/AB440236.1?report=genbank&amp;log$=nucltop&amp;blast_rank=3&amp;RID=J83PRRHP013","AB440236.1")</f>
        <v>AB440236.1</v>
      </c>
      <c r="I115" t="s">
        <v>169</v>
      </c>
    </row>
    <row r="116" spans="1:9" x14ac:dyDescent="0.2">
      <c r="A116" t="s">
        <v>172</v>
      </c>
      <c r="B116" t="s">
        <v>173</v>
      </c>
      <c r="C116" t="s">
        <v>174</v>
      </c>
      <c r="D116">
        <v>8769</v>
      </c>
      <c r="E116">
        <v>209</v>
      </c>
      <c r="F116">
        <v>209</v>
      </c>
      <c r="G116" s="1">
        <v>1</v>
      </c>
      <c r="H116" t="str">
        <f>HYPERLINK("https://www.ncbi.nlm.nih.gov/nucleotide/KM488542.1?report=genbank&amp;log$=nucltop&amp;blast_rank=4&amp;RID=J83PRRHP013","KM488542.1")</f>
        <v>KM488542.1</v>
      </c>
      <c r="I116" t="s">
        <v>169</v>
      </c>
    </row>
    <row r="117" spans="1:9" x14ac:dyDescent="0.2">
      <c r="A117" t="s">
        <v>175</v>
      </c>
      <c r="B117" t="s">
        <v>176</v>
      </c>
      <c r="C117" t="s">
        <v>11</v>
      </c>
      <c r="D117">
        <v>8738</v>
      </c>
      <c r="E117">
        <v>205</v>
      </c>
      <c r="F117">
        <v>784</v>
      </c>
      <c r="G117" s="1">
        <v>1</v>
      </c>
      <c r="H117" t="str">
        <f>HYPERLINK("https://www.ncbi.nlm.nih.gov/nucleotide/KX211993.1?report=genbank&amp;log$=nucltop&amp;blast_rank=5&amp;RID=J83PRRHP013","KX211993.1")</f>
        <v>KX211993.1</v>
      </c>
      <c r="I117" t="s">
        <v>169</v>
      </c>
    </row>
    <row r="118" spans="1:9" x14ac:dyDescent="0.2">
      <c r="A118" t="s">
        <v>177</v>
      </c>
      <c r="B118" t="s">
        <v>37</v>
      </c>
      <c r="C118" t="s">
        <v>38</v>
      </c>
      <c r="D118">
        <v>8729</v>
      </c>
      <c r="E118">
        <v>205</v>
      </c>
      <c r="F118">
        <v>582</v>
      </c>
      <c r="G118" s="1">
        <v>1</v>
      </c>
      <c r="H118" t="str">
        <f>HYPERLINK("https://www.ncbi.nlm.nih.gov/nucleotide/KX211996.1?report=genbank&amp;log$=nucltop&amp;blast_rank=6&amp;RID=J83PRRHP013","KX211996.1")</f>
        <v>KX211996.1</v>
      </c>
      <c r="I118" t="s">
        <v>169</v>
      </c>
    </row>
    <row r="119" spans="1:9" x14ac:dyDescent="0.2">
      <c r="A119" t="s">
        <v>178</v>
      </c>
      <c r="B119" t="s">
        <v>32</v>
      </c>
      <c r="C119" t="s">
        <v>33</v>
      </c>
      <c r="D119">
        <v>88082</v>
      </c>
      <c r="E119">
        <v>205</v>
      </c>
      <c r="F119">
        <v>205</v>
      </c>
      <c r="G119" s="1">
        <v>1</v>
      </c>
      <c r="H119" t="str">
        <f>HYPERLINK("https://www.ncbi.nlm.nih.gov/nucleotide/XM_039367442.1?report=genbank&amp;log$=nucltop&amp;blast_rank=7&amp;RID=J83PRRHP013","XM_039367442.1")</f>
        <v>XM_039367442.1</v>
      </c>
      <c r="I119" t="s">
        <v>169</v>
      </c>
    </row>
    <row r="120" spans="1:9" x14ac:dyDescent="0.2">
      <c r="A120" t="s">
        <v>179</v>
      </c>
      <c r="B120" t="s">
        <v>136</v>
      </c>
      <c r="C120" t="s">
        <v>86</v>
      </c>
      <c r="D120">
        <v>88087</v>
      </c>
      <c r="E120">
        <v>205</v>
      </c>
      <c r="F120">
        <v>406</v>
      </c>
      <c r="G120" s="1">
        <v>1</v>
      </c>
      <c r="H120" t="str">
        <f>HYPERLINK("https://www.ncbi.nlm.nih.gov/nucleotide/AB588615.1?report=genbank&amp;log$=nucltop&amp;blast_rank=8&amp;RID=J83PRRHP013","AB588615.1")</f>
        <v>AB588615.1</v>
      </c>
      <c r="I120" t="s">
        <v>169</v>
      </c>
    </row>
    <row r="121" spans="1:9" x14ac:dyDescent="0.2">
      <c r="A121" t="s">
        <v>180</v>
      </c>
      <c r="B121" t="s">
        <v>150</v>
      </c>
      <c r="C121" t="s">
        <v>86</v>
      </c>
      <c r="D121">
        <v>88086</v>
      </c>
      <c r="E121">
        <v>192</v>
      </c>
      <c r="F121">
        <v>192</v>
      </c>
      <c r="G121" s="1">
        <v>1</v>
      </c>
      <c r="H121" t="str">
        <f>HYPERLINK("https://www.ncbi.nlm.nih.gov/nucleotide/KM488541.1?report=genbank&amp;log$=nucltop&amp;blast_rank=9&amp;RID=J83PRRHP013","KM488541.1")</f>
        <v>KM488541.1</v>
      </c>
      <c r="I121" t="s">
        <v>169</v>
      </c>
    </row>
    <row r="122" spans="1:9" x14ac:dyDescent="0.2">
      <c r="A122" t="s">
        <v>181</v>
      </c>
      <c r="B122" t="s">
        <v>182</v>
      </c>
      <c r="C122" t="s">
        <v>183</v>
      </c>
      <c r="D122">
        <v>61225</v>
      </c>
      <c r="E122">
        <v>183</v>
      </c>
      <c r="F122">
        <v>183</v>
      </c>
      <c r="G122" s="1">
        <v>1</v>
      </c>
      <c r="H122" t="str">
        <f>HYPERLINK("https://www.ncbi.nlm.nih.gov/nucleotide/KM488540.1?report=genbank&amp;log$=nucltop&amp;blast_rank=10&amp;RID=J83PRRHP013","KM488540.1")</f>
        <v>KM488540.1</v>
      </c>
      <c r="I122" t="s">
        <v>169</v>
      </c>
    </row>
    <row r="123" spans="1:9" x14ac:dyDescent="0.2">
      <c r="A123" t="s">
        <v>184</v>
      </c>
      <c r="B123" t="s">
        <v>136</v>
      </c>
      <c r="C123" t="s">
        <v>86</v>
      </c>
      <c r="D123">
        <v>88087</v>
      </c>
      <c r="E123">
        <v>183</v>
      </c>
      <c r="F123">
        <v>183</v>
      </c>
      <c r="G123" s="1">
        <v>1</v>
      </c>
      <c r="H123" t="str">
        <f>HYPERLINK("https://www.ncbi.nlm.nih.gov/nucleotide/KM488539.1?report=genbank&amp;log$=nucltop&amp;blast_rank=11&amp;RID=J83PRRHP013","KM488539.1")</f>
        <v>KM488539.1</v>
      </c>
      <c r="I123" t="s">
        <v>169</v>
      </c>
    </row>
    <row r="124" spans="1:9" x14ac:dyDescent="0.2">
      <c r="A124" t="s">
        <v>185</v>
      </c>
      <c r="B124" t="s">
        <v>136</v>
      </c>
      <c r="C124" t="s">
        <v>86</v>
      </c>
      <c r="D124">
        <v>88087</v>
      </c>
      <c r="E124">
        <v>183</v>
      </c>
      <c r="F124">
        <v>183</v>
      </c>
      <c r="G124" s="1">
        <v>1</v>
      </c>
      <c r="H124" t="str">
        <f>HYPERLINK("https://www.ncbi.nlm.nih.gov/nucleotide/KM488538.1?report=genbank&amp;log$=nucltop&amp;blast_rank=12&amp;RID=J83PRRHP013","KM488538.1")</f>
        <v>KM488538.1</v>
      </c>
      <c r="I124" t="s">
        <v>169</v>
      </c>
    </row>
    <row r="125" spans="1:9" x14ac:dyDescent="0.2">
      <c r="A125" t="s">
        <v>186</v>
      </c>
      <c r="B125" t="s">
        <v>32</v>
      </c>
      <c r="C125" t="s">
        <v>33</v>
      </c>
      <c r="D125">
        <v>88082</v>
      </c>
      <c r="E125">
        <v>97.8</v>
      </c>
      <c r="F125">
        <v>97.8</v>
      </c>
      <c r="G125" s="1">
        <v>0.54</v>
      </c>
      <c r="H125" t="str">
        <f>HYPERLINK("https://www.ncbi.nlm.nih.gov/nucleotide/XM_039367470.1?report=genbank&amp;log$=nucltop&amp;blast_rank=13&amp;RID=J83PRRHP013","XM_039367470.1")</f>
        <v>XM_039367470.1</v>
      </c>
      <c r="I125" t="s">
        <v>169</v>
      </c>
    </row>
    <row r="126" spans="1:9" x14ac:dyDescent="0.2">
      <c r="A126" t="s">
        <v>187</v>
      </c>
      <c r="B126" t="s">
        <v>32</v>
      </c>
      <c r="C126" t="s">
        <v>33</v>
      </c>
      <c r="D126">
        <v>88082</v>
      </c>
      <c r="E126">
        <v>97.8</v>
      </c>
      <c r="F126">
        <v>97.8</v>
      </c>
      <c r="G126" s="1">
        <v>0.54</v>
      </c>
      <c r="H126" t="str">
        <f>HYPERLINK("https://www.ncbi.nlm.nih.gov/nucleotide/XM_039367467.1?report=genbank&amp;log$=nucltop&amp;blast_rank=14&amp;RID=J83PRRHP013","XM_039367467.1")</f>
        <v>XM_039367467.1</v>
      </c>
      <c r="I126" t="s">
        <v>169</v>
      </c>
    </row>
    <row r="127" spans="1:9" x14ac:dyDescent="0.2">
      <c r="A127" t="s">
        <v>188</v>
      </c>
      <c r="B127" t="s">
        <v>32</v>
      </c>
      <c r="C127" t="s">
        <v>33</v>
      </c>
      <c r="D127">
        <v>88082</v>
      </c>
      <c r="E127">
        <v>77</v>
      </c>
      <c r="F127">
        <v>77</v>
      </c>
      <c r="G127" s="1">
        <v>0.5</v>
      </c>
      <c r="H127" t="str">
        <f>HYPERLINK("https://www.ncbi.nlm.nih.gov/nucleotide/XR_005558352.1?report=genbank&amp;log$=nucltop&amp;blast_rank=15&amp;RID=J83PRRHP013","XR_005558352.1")</f>
        <v>XR_005558352.1</v>
      </c>
      <c r="I127" t="s">
        <v>169</v>
      </c>
    </row>
    <row r="128" spans="1:9" x14ac:dyDescent="0.2">
      <c r="A128" t="s">
        <v>189</v>
      </c>
      <c r="B128" t="s">
        <v>68</v>
      </c>
      <c r="C128" t="s">
        <v>69</v>
      </c>
      <c r="D128">
        <v>98334</v>
      </c>
      <c r="E128">
        <v>68</v>
      </c>
      <c r="F128">
        <v>68</v>
      </c>
      <c r="G128" s="1">
        <v>0.28000000000000003</v>
      </c>
      <c r="H128" t="str">
        <f>HYPERLINK("https://www.ncbi.nlm.nih.gov/nucleotide/MG132008.1?report=genbank&amp;log$=nucltop&amp;blast_rank=16&amp;RID=J83PRRHP013","MG132008.1")</f>
        <v>MG132008.1</v>
      </c>
      <c r="I128" t="s">
        <v>169</v>
      </c>
    </row>
    <row r="129" spans="1:9" x14ac:dyDescent="0.2">
      <c r="A129" t="s">
        <v>190</v>
      </c>
      <c r="B129" t="s">
        <v>85</v>
      </c>
      <c r="C129" t="s">
        <v>86</v>
      </c>
      <c r="D129">
        <v>103944</v>
      </c>
      <c r="E129">
        <v>59</v>
      </c>
      <c r="F129">
        <v>59</v>
      </c>
      <c r="G129" s="1">
        <v>0.28000000000000003</v>
      </c>
      <c r="H129" t="str">
        <f>HYPERLINK("https://www.ncbi.nlm.nih.gov/nucleotide/XM_015820366.1?report=genbank&amp;log$=nucltop&amp;blast_rank=17&amp;RID=J83PRRHP013","XM_015820366.1")</f>
        <v>XM_015820366.1</v>
      </c>
      <c r="I129" t="s">
        <v>169</v>
      </c>
    </row>
    <row r="130" spans="1:9" x14ac:dyDescent="0.2">
      <c r="A130" t="s">
        <v>191</v>
      </c>
      <c r="B130" t="s">
        <v>32</v>
      </c>
      <c r="C130" t="s">
        <v>33</v>
      </c>
      <c r="D130">
        <v>88082</v>
      </c>
      <c r="E130">
        <v>59</v>
      </c>
      <c r="F130">
        <v>59</v>
      </c>
      <c r="G130" s="1">
        <v>0.28000000000000003</v>
      </c>
      <c r="H130" t="str">
        <f>HYPERLINK("https://www.ncbi.nlm.nih.gov/nucleotide/XM_039367457.1?report=genbank&amp;log$=nucltop&amp;blast_rank=18&amp;RID=J83PRRHP013","XM_039367457.1")</f>
        <v>XM_039367457.1</v>
      </c>
      <c r="I130" t="s">
        <v>169</v>
      </c>
    </row>
    <row r="131" spans="1:9" x14ac:dyDescent="0.2">
      <c r="A131" t="s">
        <v>192</v>
      </c>
      <c r="B131" t="s">
        <v>32</v>
      </c>
      <c r="C131" t="s">
        <v>33</v>
      </c>
      <c r="D131">
        <v>88082</v>
      </c>
      <c r="E131">
        <v>59</v>
      </c>
      <c r="F131">
        <v>59</v>
      </c>
      <c r="G131" s="1">
        <v>0.28000000000000003</v>
      </c>
      <c r="H131" t="str">
        <f>HYPERLINK("https://www.ncbi.nlm.nih.gov/nucleotide/XM_039367456.1?report=genbank&amp;log$=nucltop&amp;blast_rank=19&amp;RID=J83PRRHP013","XM_039367456.1")</f>
        <v>XM_039367456.1</v>
      </c>
      <c r="I131" t="s">
        <v>169</v>
      </c>
    </row>
    <row r="132" spans="1:9" x14ac:dyDescent="0.2">
      <c r="A132" t="s">
        <v>193</v>
      </c>
      <c r="B132" t="s">
        <v>194</v>
      </c>
      <c r="C132" t="s">
        <v>86</v>
      </c>
      <c r="D132">
        <v>2604287</v>
      </c>
      <c r="E132">
        <v>57.2</v>
      </c>
      <c r="F132">
        <v>57.2</v>
      </c>
      <c r="G132" s="1">
        <v>0.27</v>
      </c>
      <c r="H132" t="str">
        <f>HYPERLINK("https://www.ncbi.nlm.nih.gov/nucleotide/MN831293.1?report=genbank&amp;log$=nucltop&amp;blast_rank=20&amp;RID=J83PRRHP013","MN831293.1")</f>
        <v>MN831293.1</v>
      </c>
      <c r="I132" t="s">
        <v>169</v>
      </c>
    </row>
    <row r="133" spans="1:9" x14ac:dyDescent="0.2">
      <c r="A133" t="s">
        <v>195</v>
      </c>
      <c r="B133" t="s">
        <v>194</v>
      </c>
      <c r="C133" t="s">
        <v>86</v>
      </c>
      <c r="D133">
        <v>2604287</v>
      </c>
      <c r="E133">
        <v>57.2</v>
      </c>
      <c r="F133">
        <v>57.2</v>
      </c>
      <c r="G133" s="1">
        <v>0.27</v>
      </c>
      <c r="H133" t="str">
        <f>HYPERLINK("https://www.ncbi.nlm.nih.gov/nucleotide/MN831292.1?report=genbank&amp;log$=nucltop&amp;blast_rank=21&amp;RID=J83PRRHP013","MN831292.1")</f>
        <v>MN831292.1</v>
      </c>
      <c r="I133" t="s">
        <v>169</v>
      </c>
    </row>
    <row r="134" spans="1:9" x14ac:dyDescent="0.2">
      <c r="A134" t="s">
        <v>196</v>
      </c>
      <c r="B134" t="s">
        <v>197</v>
      </c>
      <c r="C134" t="s">
        <v>86</v>
      </c>
      <c r="D134">
        <v>94885</v>
      </c>
      <c r="E134">
        <v>56.3</v>
      </c>
      <c r="F134">
        <v>56.3</v>
      </c>
      <c r="G134" s="1">
        <v>0.28999999999999998</v>
      </c>
      <c r="H134" t="str">
        <f>HYPERLINK("https://www.ncbi.nlm.nih.gov/nucleotide/XM_034424287.1?report=genbank&amp;log$=nucltop&amp;blast_rank=22&amp;RID=J83PRRHP013","XM_034424287.1")</f>
        <v>XM_034424287.1</v>
      </c>
      <c r="I134" t="s">
        <v>169</v>
      </c>
    </row>
    <row r="135" spans="1:9" x14ac:dyDescent="0.2">
      <c r="A135" t="s">
        <v>198</v>
      </c>
      <c r="B135" t="s">
        <v>199</v>
      </c>
      <c r="C135" t="s">
        <v>86</v>
      </c>
      <c r="D135">
        <v>35019</v>
      </c>
      <c r="E135">
        <v>56.3</v>
      </c>
      <c r="F135">
        <v>56.3</v>
      </c>
      <c r="G135" s="1">
        <v>0.28999999999999998</v>
      </c>
      <c r="H135" t="str">
        <f>HYPERLINK("https://www.ncbi.nlm.nih.gov/nucleotide/XM_014071370.1?report=genbank&amp;log$=nucltop&amp;blast_rank=23&amp;RID=J83PRRHP013","XM_014071370.1")</f>
        <v>XM_014071370.1</v>
      </c>
      <c r="I135" t="s">
        <v>169</v>
      </c>
    </row>
    <row r="136" spans="1:9" x14ac:dyDescent="0.2">
      <c r="A136" t="s">
        <v>200</v>
      </c>
      <c r="B136" t="s">
        <v>32</v>
      </c>
      <c r="C136" t="s">
        <v>33</v>
      </c>
      <c r="D136">
        <v>88082</v>
      </c>
      <c r="E136">
        <v>54.5</v>
      </c>
      <c r="F136">
        <v>54.5</v>
      </c>
      <c r="G136" s="1">
        <v>0.28000000000000003</v>
      </c>
      <c r="H136" t="str">
        <f>HYPERLINK("https://www.ncbi.nlm.nih.gov/nucleotide/XM_039367466.1?report=genbank&amp;log$=nucltop&amp;blast_rank=24&amp;RID=J83PRRHP013","XM_039367466.1")</f>
        <v>XM_039367466.1</v>
      </c>
      <c r="I136" t="s">
        <v>169</v>
      </c>
    </row>
    <row r="137" spans="1:9" x14ac:dyDescent="0.2">
      <c r="A137" t="s">
        <v>201</v>
      </c>
      <c r="B137" t="s">
        <v>32</v>
      </c>
      <c r="C137" t="s">
        <v>33</v>
      </c>
      <c r="D137">
        <v>88082</v>
      </c>
      <c r="E137">
        <v>54.5</v>
      </c>
      <c r="F137">
        <v>54.5</v>
      </c>
      <c r="G137" s="1">
        <v>0.28000000000000003</v>
      </c>
      <c r="H137" t="str">
        <f>HYPERLINK("https://www.ncbi.nlm.nih.gov/nucleotide/XM_039367465.1?report=genbank&amp;log$=nucltop&amp;blast_rank=25&amp;RID=J83PRRHP013","XM_039367465.1")</f>
        <v>XM_039367465.1</v>
      </c>
      <c r="I137" t="s">
        <v>169</v>
      </c>
    </row>
    <row r="138" spans="1:9" x14ac:dyDescent="0.2">
      <c r="A138" t="s">
        <v>202</v>
      </c>
      <c r="B138" t="s">
        <v>32</v>
      </c>
      <c r="C138" t="s">
        <v>33</v>
      </c>
      <c r="D138">
        <v>88082</v>
      </c>
      <c r="E138">
        <v>54.5</v>
      </c>
      <c r="F138">
        <v>54.5</v>
      </c>
      <c r="G138" s="1">
        <v>0.28000000000000003</v>
      </c>
      <c r="H138" t="str">
        <f>HYPERLINK("https://www.ncbi.nlm.nih.gov/nucleotide/XM_039367464.1?report=genbank&amp;log$=nucltop&amp;blast_rank=26&amp;RID=J83PRRHP013","XM_039367464.1")</f>
        <v>XM_039367464.1</v>
      </c>
      <c r="I138" t="s">
        <v>169</v>
      </c>
    </row>
    <row r="139" spans="1:9" x14ac:dyDescent="0.2">
      <c r="A139" t="s">
        <v>203</v>
      </c>
      <c r="B139" t="s">
        <v>204</v>
      </c>
      <c r="C139" t="s">
        <v>205</v>
      </c>
      <c r="D139">
        <v>92519</v>
      </c>
      <c r="E139">
        <v>50</v>
      </c>
      <c r="F139">
        <v>50</v>
      </c>
      <c r="G139" s="1">
        <v>0.28000000000000003</v>
      </c>
      <c r="H139" t="str">
        <f>HYPERLINK("https://www.ncbi.nlm.nih.gov/nucleotide/MF948039.1?report=genbank&amp;log$=nucltop&amp;blast_rank=27&amp;RID=J83PRRHP013","MF948039.1")</f>
        <v>MF948039.1</v>
      </c>
      <c r="I139" t="s">
        <v>169</v>
      </c>
    </row>
    <row r="140" spans="1:9" x14ac:dyDescent="0.2">
      <c r="A140" t="s">
        <v>206</v>
      </c>
      <c r="B140" t="s">
        <v>29</v>
      </c>
      <c r="C140" t="s">
        <v>30</v>
      </c>
      <c r="D140">
        <v>35005</v>
      </c>
      <c r="E140">
        <v>47.3</v>
      </c>
      <c r="F140">
        <v>47.3</v>
      </c>
      <c r="G140" s="1">
        <v>0.28999999999999998</v>
      </c>
      <c r="H140" t="str">
        <f>HYPERLINK("https://www.ncbi.nlm.nih.gov/nucleotide/XM_032232261.1?report=genbank&amp;log$=nucltop&amp;blast_rank=28&amp;RID=J83PRRHP013","XM_032232261.1")</f>
        <v>XM_032232261.1</v>
      </c>
      <c r="I140" t="s">
        <v>169</v>
      </c>
    </row>
    <row r="141" spans="1:9" x14ac:dyDescent="0.2">
      <c r="A141" t="s">
        <v>207</v>
      </c>
      <c r="B141" t="s">
        <v>208</v>
      </c>
      <c r="C141" t="s">
        <v>86</v>
      </c>
      <c r="D141">
        <v>8673</v>
      </c>
      <c r="E141">
        <v>42.8</v>
      </c>
      <c r="F141">
        <v>42.8</v>
      </c>
      <c r="G141" s="1">
        <v>0.28999999999999998</v>
      </c>
      <c r="H141" t="str">
        <f>HYPERLINK("https://www.ncbi.nlm.nih.gov/nucleotide/XM_026720853.1?report=genbank&amp;log$=nucltop&amp;blast_rank=29&amp;RID=J83PRRHP013","XM_026720853.1")</f>
        <v>XM_026720853.1</v>
      </c>
      <c r="I141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Perry</dc:creator>
  <cp:lastModifiedBy>Blair Perry</cp:lastModifiedBy>
  <dcterms:created xsi:type="dcterms:W3CDTF">2021-08-24T17:04:58Z</dcterms:created>
  <dcterms:modified xsi:type="dcterms:W3CDTF">2021-08-24T17:07:45Z</dcterms:modified>
</cp:coreProperties>
</file>