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vt23118\Desktop\Git_D21\fdc-bsp-m7-autosar\app\d21-fdc2\documents\"/>
    </mc:Choice>
  </mc:AlternateContent>
  <xr:revisionPtr revIDLastSave="0" documentId="13_ncr:1_{1E290718-929E-4316-A082-758AE1636DDE}" xr6:coauthVersionLast="47" xr6:coauthVersionMax="47" xr10:uidLastSave="{00000000-0000-0000-0000-000000000000}"/>
  <bookViews>
    <workbookView xWindow="1980" yWindow="1440" windowWidth="17250" windowHeight="8910" xr2:uid="{2334096D-C916-4ECC-A330-456E72890FD4}"/>
  </bookViews>
  <sheets>
    <sheet name="工作表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6" i="1" l="1"/>
  <c r="P38" i="1"/>
  <c r="P40" i="1"/>
  <c r="R21" i="1"/>
  <c r="R36" i="1"/>
  <c r="R38" i="1"/>
  <c r="R40" i="1"/>
  <c r="N37" i="1"/>
  <c r="O37" i="1"/>
  <c r="N39" i="1"/>
  <c r="O39" i="1"/>
  <c r="N41" i="1"/>
  <c r="O41" i="1"/>
  <c r="N34" i="1"/>
  <c r="N35" i="1"/>
  <c r="Q38" i="1"/>
  <c r="Q40" i="1"/>
  <c r="L37" i="1"/>
  <c r="L39" i="1"/>
  <c r="L41" i="1"/>
  <c r="M22" i="1"/>
  <c r="M24" i="1"/>
  <c r="M26" i="1"/>
  <c r="M28" i="1"/>
  <c r="M30" i="1"/>
  <c r="M32" i="1"/>
  <c r="M34" i="1"/>
  <c r="M36" i="1"/>
  <c r="M38" i="1"/>
  <c r="M40" i="1"/>
  <c r="K41" i="1"/>
  <c r="J41" i="1"/>
  <c r="I41" i="1"/>
  <c r="H41" i="1"/>
  <c r="K40" i="1"/>
  <c r="J40" i="1"/>
  <c r="I40" i="1"/>
  <c r="H40" i="1"/>
  <c r="K39" i="1"/>
  <c r="J39" i="1"/>
  <c r="I39" i="1"/>
  <c r="H39" i="1"/>
  <c r="K38" i="1"/>
  <c r="J38" i="1"/>
  <c r="I38" i="1"/>
  <c r="H38" i="1"/>
  <c r="K37" i="1"/>
  <c r="J37" i="1"/>
  <c r="I37" i="1"/>
  <c r="H37" i="1"/>
  <c r="H36" i="1"/>
  <c r="I36" i="1"/>
  <c r="J36" i="1"/>
  <c r="K36" i="1"/>
  <c r="Q36" i="1"/>
  <c r="R5" i="1"/>
  <c r="R7" i="1"/>
  <c r="R9" i="1"/>
  <c r="R11" i="1"/>
  <c r="R13" i="1"/>
  <c r="R15" i="1"/>
  <c r="R17" i="1"/>
  <c r="R19" i="1"/>
  <c r="R3" i="1"/>
  <c r="Q5" i="1"/>
  <c r="Q7" i="1"/>
  <c r="Q9" i="1"/>
  <c r="Q11" i="1"/>
  <c r="Q13" i="1"/>
  <c r="Q15" i="1"/>
  <c r="Q17" i="1"/>
  <c r="Q19" i="1"/>
  <c r="Q21" i="1"/>
  <c r="Q3" i="1"/>
  <c r="O4" i="1"/>
  <c r="O35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6" i="1"/>
  <c r="O8" i="1"/>
  <c r="O10" i="1"/>
  <c r="O12" i="1"/>
  <c r="O14" i="1"/>
  <c r="O16" i="1"/>
  <c r="O18" i="1"/>
  <c r="O20" i="1"/>
  <c r="N4" i="1"/>
  <c r="N6" i="1"/>
  <c r="N8" i="1"/>
  <c r="N10" i="1"/>
  <c r="N12" i="1"/>
  <c r="N14" i="1"/>
  <c r="N16" i="1"/>
  <c r="N18" i="1"/>
  <c r="N20" i="1"/>
  <c r="N22" i="1"/>
  <c r="N23" i="1"/>
  <c r="N24" i="1"/>
  <c r="N25" i="1"/>
  <c r="N26" i="1"/>
  <c r="N27" i="1"/>
  <c r="N28" i="1"/>
  <c r="N29" i="1"/>
  <c r="N30" i="1"/>
  <c r="N31" i="1"/>
  <c r="N32" i="1"/>
  <c r="N33" i="1"/>
  <c r="P3" i="1"/>
  <c r="P5" i="1"/>
  <c r="P7" i="1"/>
  <c r="P9" i="1"/>
  <c r="P11" i="1"/>
  <c r="P13" i="1"/>
  <c r="P15" i="1"/>
  <c r="P17" i="1"/>
  <c r="P19" i="1"/>
  <c r="P21" i="1"/>
  <c r="M3" i="1"/>
  <c r="H3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6" i="1"/>
  <c r="L8" i="1"/>
  <c r="L10" i="1"/>
  <c r="L12" i="1"/>
  <c r="L14" i="1"/>
  <c r="L16" i="1"/>
  <c r="L18" i="1"/>
  <c r="L20" i="1"/>
  <c r="L22" i="1"/>
  <c r="L4" i="1"/>
  <c r="M5" i="1"/>
  <c r="M7" i="1"/>
  <c r="M9" i="1"/>
  <c r="M11" i="1"/>
  <c r="M13" i="1"/>
  <c r="M15" i="1"/>
  <c r="M17" i="1"/>
  <c r="M19" i="1"/>
  <c r="M21" i="1"/>
  <c r="H4" i="1"/>
  <c r="I3" i="1"/>
  <c r="J3" i="1"/>
  <c r="K3" i="1"/>
  <c r="I4" i="1"/>
  <c r="J4" i="1"/>
  <c r="K4" i="1"/>
  <c r="H5" i="1"/>
  <c r="I5" i="1"/>
  <c r="J5" i="1"/>
  <c r="K5" i="1"/>
  <c r="H6" i="1"/>
  <c r="I6" i="1"/>
  <c r="J6" i="1"/>
  <c r="K6" i="1"/>
  <c r="H7" i="1"/>
  <c r="I7" i="1"/>
  <c r="J7" i="1"/>
  <c r="K7" i="1"/>
  <c r="H8" i="1"/>
  <c r="I8" i="1"/>
  <c r="J8" i="1"/>
  <c r="K8" i="1"/>
  <c r="H9" i="1"/>
  <c r="I9" i="1"/>
  <c r="J9" i="1"/>
  <c r="K9" i="1"/>
  <c r="H10" i="1"/>
  <c r="I10" i="1"/>
  <c r="J10" i="1"/>
  <c r="K10" i="1"/>
  <c r="H11" i="1"/>
  <c r="I11" i="1"/>
  <c r="J11" i="1"/>
  <c r="K11" i="1"/>
  <c r="H12" i="1"/>
  <c r="I12" i="1"/>
  <c r="J12" i="1"/>
  <c r="K12" i="1"/>
  <c r="H13" i="1"/>
  <c r="I13" i="1"/>
  <c r="J13" i="1"/>
  <c r="K13" i="1"/>
  <c r="H14" i="1"/>
  <c r="I14" i="1"/>
  <c r="J14" i="1"/>
  <c r="K14" i="1"/>
  <c r="H15" i="1"/>
  <c r="I15" i="1"/>
  <c r="J15" i="1"/>
  <c r="K15" i="1"/>
  <c r="H16" i="1"/>
  <c r="I16" i="1"/>
  <c r="J16" i="1"/>
  <c r="K16" i="1"/>
  <c r="H17" i="1"/>
  <c r="I17" i="1"/>
  <c r="J17" i="1"/>
  <c r="K17" i="1"/>
  <c r="H18" i="1"/>
  <c r="I18" i="1"/>
  <c r="J18" i="1"/>
  <c r="K18" i="1"/>
  <c r="H19" i="1"/>
  <c r="I19" i="1"/>
  <c r="J19" i="1"/>
  <c r="K19" i="1"/>
  <c r="H20" i="1"/>
  <c r="I20" i="1"/>
  <c r="J20" i="1"/>
  <c r="K20" i="1"/>
  <c r="H21" i="1"/>
  <c r="I21" i="1"/>
  <c r="J21" i="1"/>
  <c r="K21" i="1"/>
  <c r="H22" i="1"/>
  <c r="I22" i="1"/>
  <c r="J22" i="1"/>
  <c r="K22" i="1"/>
  <c r="H23" i="1"/>
  <c r="I23" i="1"/>
  <c r="J23" i="1"/>
  <c r="K23" i="1"/>
  <c r="H24" i="1"/>
  <c r="I24" i="1"/>
  <c r="J24" i="1"/>
  <c r="K24" i="1"/>
  <c r="H25" i="1"/>
  <c r="I25" i="1"/>
  <c r="J25" i="1"/>
  <c r="K25" i="1"/>
  <c r="H26" i="1"/>
  <c r="I26" i="1"/>
  <c r="J26" i="1"/>
  <c r="K26" i="1"/>
  <c r="H27" i="1"/>
  <c r="I27" i="1"/>
  <c r="J27" i="1"/>
  <c r="K27" i="1"/>
  <c r="H28" i="1"/>
  <c r="I28" i="1"/>
  <c r="J28" i="1"/>
  <c r="K28" i="1"/>
  <c r="H29" i="1"/>
  <c r="I29" i="1"/>
  <c r="J29" i="1"/>
  <c r="K29" i="1"/>
  <c r="H30" i="1"/>
  <c r="I30" i="1"/>
  <c r="J30" i="1"/>
  <c r="K30" i="1"/>
  <c r="H31" i="1"/>
  <c r="I31" i="1"/>
  <c r="J31" i="1"/>
  <c r="K31" i="1"/>
  <c r="H32" i="1"/>
  <c r="I32" i="1"/>
  <c r="J32" i="1"/>
  <c r="K32" i="1"/>
  <c r="H33" i="1"/>
  <c r="I33" i="1"/>
  <c r="J33" i="1"/>
  <c r="K33" i="1"/>
  <c r="H34" i="1"/>
  <c r="I34" i="1"/>
  <c r="J34" i="1"/>
  <c r="K34" i="1"/>
  <c r="H35" i="1"/>
  <c r="I35" i="1"/>
  <c r="J35" i="1"/>
  <c r="K35" i="1"/>
  <c r="H2" i="1"/>
  <c r="K2" i="1"/>
  <c r="I2" i="1"/>
  <c r="J2" i="1"/>
</calcChain>
</file>

<file path=xl/sharedStrings.xml><?xml version="1.0" encoding="utf-8"?>
<sst xmlns="http://schemas.openxmlformats.org/spreadsheetml/2006/main" count="237" uniqueCount="115">
  <si>
    <t>0x0301</t>
    <phoneticPr fontId="2" type="noConversion"/>
  </si>
  <si>
    <t>0x0302</t>
  </si>
  <si>
    <t>TurnLampRearRightThresholdCurrent</t>
  </si>
  <si>
    <t>0x0303</t>
  </si>
  <si>
    <t>TurnLampFrontLeftThresholdCurrent</t>
  </si>
  <si>
    <t>0x0304</t>
  </si>
  <si>
    <t>TurnLampRearLeftThresholdCurrent</t>
  </si>
  <si>
    <t>0x0305</t>
  </si>
  <si>
    <t>FollowMeHomeTimer</t>
  </si>
  <si>
    <t>0x0306</t>
  </si>
  <si>
    <t>AutoLock</t>
  </si>
  <si>
    <t>0x0307</t>
  </si>
  <si>
    <t>0x0203</t>
  </si>
  <si>
    <t>Dyno mode switch</t>
  </si>
  <si>
    <t>BCM</t>
    <phoneticPr fontId="1" type="noConversion"/>
  </si>
  <si>
    <t>VCU</t>
    <phoneticPr fontId="1" type="noConversion"/>
  </si>
  <si>
    <t>TPM</t>
    <phoneticPr fontId="1" type="noConversion"/>
  </si>
  <si>
    <t>0x0B01</t>
    <phoneticPr fontId="2" type="noConversion"/>
  </si>
  <si>
    <t>0x0B02</t>
  </si>
  <si>
    <t>readRightForwardSensorID</t>
  </si>
  <si>
    <t>0x0B03</t>
  </si>
  <si>
    <t>readLeftRearSensorID</t>
  </si>
  <si>
    <t>0x0B04</t>
  </si>
  <si>
    <t>readRightRearSensorID</t>
  </si>
  <si>
    <t>0x0B05</t>
  </si>
  <si>
    <t>readWheelPressure</t>
    <phoneticPr fontId="2" type="noConversion"/>
  </si>
  <si>
    <t>0x0B06</t>
  </si>
  <si>
    <t>readWheelTemperature</t>
    <phoneticPr fontId="2" type="noConversion"/>
  </si>
  <si>
    <t>0x0B07</t>
  </si>
  <si>
    <t>readWheelSensorBatteryStatus</t>
    <phoneticPr fontId="2" type="noConversion"/>
  </si>
  <si>
    <t>0x0B08</t>
  </si>
  <si>
    <t>readLeftForwardLowPressureThreshold</t>
  </si>
  <si>
    <t>0x0B09</t>
  </si>
  <si>
    <t>readRightForwardLowPressureThreshold</t>
  </si>
  <si>
    <t>0x0B0A</t>
    <phoneticPr fontId="2" type="noConversion"/>
  </si>
  <si>
    <t>readLeftRearLowPressureThreshold</t>
  </si>
  <si>
    <t>0x0B0B</t>
    <phoneticPr fontId="2" type="noConversion"/>
  </si>
  <si>
    <t>readRightRearLowPressureThreshold</t>
  </si>
  <si>
    <t>0x0B0C</t>
    <phoneticPr fontId="2" type="noConversion"/>
  </si>
  <si>
    <t>readSensorMode</t>
    <phoneticPr fontId="2" type="noConversion"/>
  </si>
  <si>
    <t>0x0B0D</t>
    <phoneticPr fontId="2" type="noConversion"/>
  </si>
  <si>
    <t>DID Num</t>
    <phoneticPr fontId="1" type="noConversion"/>
  </si>
  <si>
    <t>DID Description</t>
    <phoneticPr fontId="1" type="noConversion"/>
  </si>
  <si>
    <t>Module</t>
    <phoneticPr fontId="1" type="noConversion"/>
  </si>
  <si>
    <t>0x0202</t>
  </si>
  <si>
    <t>0x0201</t>
    <phoneticPr fontId="2" type="noConversion"/>
  </si>
  <si>
    <t>XWD switch</t>
    <phoneticPr fontId="2" type="noConversion"/>
  </si>
  <si>
    <t>WriteRandomNumberDKC</t>
    <phoneticPr fontId="2" type="noConversion"/>
  </si>
  <si>
    <t>Size
(Bytes)</t>
    <phoneticPr fontId="2" type="noConversion"/>
  </si>
  <si>
    <t>R/W Mode</t>
    <phoneticPr fontId="2" type="noConversion"/>
  </si>
  <si>
    <t>R</t>
    <phoneticPr fontId="1" type="noConversion"/>
  </si>
  <si>
    <t>TurnLampFrontRightThresholdCurrent</t>
    <phoneticPr fontId="1" type="noConversion"/>
  </si>
  <si>
    <t>CDD Function Name</t>
    <phoneticPr fontId="1" type="noConversion"/>
  </si>
  <si>
    <t>Sub Data Name Abbr.</t>
    <phoneticPr fontId="1" type="noConversion"/>
  </si>
  <si>
    <t>DKCKey</t>
    <phoneticPr fontId="1" type="noConversion"/>
  </si>
  <si>
    <t>DynoMode</t>
  </si>
  <si>
    <t>TurnLampFRThreCurr</t>
  </si>
  <si>
    <t>TurnLampRRThreCurr</t>
    <phoneticPr fontId="1" type="noConversion"/>
  </si>
  <si>
    <t>TurnLampFLThreCurr</t>
    <phoneticPr fontId="1" type="noConversion"/>
  </si>
  <si>
    <t>TurnLampRLThreCurr</t>
    <phoneticPr fontId="1" type="noConversion"/>
  </si>
  <si>
    <t>FMHTimer</t>
    <phoneticPr fontId="1" type="noConversion"/>
  </si>
  <si>
    <t>AutoLock</t>
    <phoneticPr fontId="1" type="noConversion"/>
  </si>
  <si>
    <t>DRLDisable</t>
    <phoneticPr fontId="1" type="noConversion"/>
  </si>
  <si>
    <t>DRLDis</t>
  </si>
  <si>
    <t>readLeftForwardSensorID</t>
    <phoneticPr fontId="1" type="noConversion"/>
  </si>
  <si>
    <t>LFSensorID</t>
    <phoneticPr fontId="1" type="noConversion"/>
  </si>
  <si>
    <t>RFSensorID</t>
    <phoneticPr fontId="1" type="noConversion"/>
  </si>
  <si>
    <t>LRSensorID</t>
    <phoneticPr fontId="1" type="noConversion"/>
  </si>
  <si>
    <t>RRSensorID</t>
    <phoneticPr fontId="1" type="noConversion"/>
  </si>
  <si>
    <t>WhlPres</t>
    <phoneticPr fontId="1" type="noConversion"/>
  </si>
  <si>
    <t>WhlTmp</t>
    <phoneticPr fontId="1" type="noConversion"/>
  </si>
  <si>
    <t>WhlSensorBattSta</t>
    <phoneticPr fontId="1" type="noConversion"/>
  </si>
  <si>
    <t>LFLowPresThre</t>
    <phoneticPr fontId="1" type="noConversion"/>
  </si>
  <si>
    <t>RFLowPresThre</t>
    <phoneticPr fontId="1" type="noConversion"/>
  </si>
  <si>
    <t>LRLowPresThre</t>
    <phoneticPr fontId="1" type="noConversion"/>
  </si>
  <si>
    <t>RRLowPresThre</t>
    <phoneticPr fontId="1" type="noConversion"/>
  </si>
  <si>
    <t>readTPMSLearnStatus</t>
    <phoneticPr fontId="1" type="noConversion"/>
  </si>
  <si>
    <t>TPMSLearnSta</t>
    <phoneticPr fontId="1" type="noConversion"/>
  </si>
  <si>
    <t>XWDMode</t>
    <phoneticPr fontId="1" type="noConversion"/>
  </si>
  <si>
    <t>Input-1 Variable Name (DID Size)</t>
    <phoneticPr fontId="1" type="noConversion"/>
  </si>
  <si>
    <t>Input-2 Variable Name (DID Num)</t>
    <phoneticPr fontId="1" type="noConversion"/>
  </si>
  <si>
    <t>XXX</t>
    <phoneticPr fontId="1" type="noConversion"/>
  </si>
  <si>
    <t>W</t>
    <phoneticPr fontId="1" type="noConversion"/>
  </si>
  <si>
    <t>Output-1 Variable Name (DID State)</t>
    <phoneticPr fontId="1" type="noConversion"/>
  </si>
  <si>
    <t>Input-3 Variable Name</t>
    <phoneticPr fontId="1" type="noConversion"/>
  </si>
  <si>
    <t>Output-2 Variable Name</t>
    <phoneticPr fontId="1" type="noConversion"/>
  </si>
  <si>
    <t>(For Read Mode)</t>
    <phoneticPr fontId="1" type="noConversion"/>
  </si>
  <si>
    <t>(For Write Mode)</t>
    <phoneticPr fontId="1" type="noConversion"/>
  </si>
  <si>
    <r>
      <t>R</t>
    </r>
    <r>
      <rPr>
        <sz val="14"/>
        <color theme="1"/>
        <rFont val="細明體"/>
        <family val="1"/>
        <charset val="136"/>
      </rPr>
      <t>：</t>
    </r>
    <r>
      <rPr>
        <sz val="14"/>
        <color theme="1"/>
        <rFont val="Times New Roman"/>
        <family val="1"/>
      </rPr>
      <t>APP Set
W</t>
    </r>
    <r>
      <rPr>
        <sz val="14"/>
        <color theme="1"/>
        <rFont val="細明體"/>
        <family val="1"/>
        <charset val="136"/>
      </rPr>
      <t>：</t>
    </r>
    <r>
      <rPr>
        <sz val="14"/>
        <color theme="1"/>
        <rFont val="Times New Roman"/>
        <family val="1"/>
      </rPr>
      <t>APP Get</t>
    </r>
    <phoneticPr fontId="1" type="noConversion"/>
  </si>
  <si>
    <t>SensorMode</t>
    <phoneticPr fontId="1" type="noConversion"/>
  </si>
  <si>
    <t>HALOUT Variable Name</t>
    <phoneticPr fontId="1" type="noConversion"/>
  </si>
  <si>
    <t>HALIN Variable Name</t>
    <phoneticPr fontId="1" type="noConversion"/>
  </si>
  <si>
    <t>DynoMode</t>
    <phoneticPr fontId="1" type="noConversion"/>
  </si>
  <si>
    <t>TurnLampFRThreCurr</t>
    <phoneticPr fontId="1" type="noConversion"/>
  </si>
  <si>
    <t>DRLDis</t>
    <phoneticPr fontId="1" type="noConversion"/>
  </si>
  <si>
    <t>VHAL_DIDSetXXX_raw?</t>
    <phoneticPr fontId="1" type="noConversion"/>
  </si>
  <si>
    <t>VHAL_DIDGetXXX_raw?</t>
    <phoneticPr fontId="1" type="noConversion"/>
  </si>
  <si>
    <t>Argument
Datatype</t>
    <phoneticPr fontId="1" type="noConversion"/>
  </si>
  <si>
    <t>uint8</t>
  </si>
  <si>
    <t>uint8</t>
    <phoneticPr fontId="1" type="noConversion"/>
  </si>
  <si>
    <t>HALIN Variable Name (DID State)</t>
    <phoneticPr fontId="1" type="noConversion"/>
  </si>
  <si>
    <t>VHAL_DIDStaXXX_flg</t>
    <phoneticPr fontId="1" type="noConversion"/>
  </si>
  <si>
    <t>VHAL_DIDFlashXXX_raw?</t>
    <phoneticPr fontId="1" type="noConversion"/>
  </si>
  <si>
    <t>0x0901</t>
    <phoneticPr fontId="2" type="noConversion"/>
  </si>
  <si>
    <t>0x0902</t>
    <phoneticPr fontId="2" type="noConversion"/>
  </si>
  <si>
    <t>apsUssConfiguration</t>
    <phoneticPr fontId="1" type="noConversion"/>
  </si>
  <si>
    <t>apsVehicleTireSize</t>
    <phoneticPr fontId="1" type="noConversion"/>
  </si>
  <si>
    <t>0x0903</t>
    <phoneticPr fontId="2" type="noConversion"/>
  </si>
  <si>
    <t>apsFunctionConfiguration</t>
    <phoneticPr fontId="1" type="noConversion"/>
  </si>
  <si>
    <t>APS</t>
    <phoneticPr fontId="1" type="noConversion"/>
  </si>
  <si>
    <t>TireSize</t>
  </si>
  <si>
    <t>APSFunConfig</t>
    <phoneticPr fontId="1" type="noConversion"/>
  </si>
  <si>
    <t>USSConfig</t>
    <phoneticPr fontId="1" type="noConversion"/>
  </si>
  <si>
    <t>DS File Version</t>
    <phoneticPr fontId="1" type="noConversion"/>
  </si>
  <si>
    <t xml:space="preserve"> * Diagnostic Specification - xxxxxxx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</si>
</sst>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_ &quot;￥&quot;* #,##0.00_ ;_ &quot;￥&quot;* \-#,##0.00_ ;_ &quot;￥&quot;* &quot;-&quot;??_ ;_ @_ "/>
  </numFmts>
  <fonts count="9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宋体"/>
      <family val="3"/>
      <charset val="134"/>
    </font>
    <font>
      <sz val="12"/>
      <name val="宋体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  <font>
      <sz val="12"/>
      <color theme="1"/>
      <name val="Times New Roman"/>
      <family val="1"/>
    </font>
    <font>
      <sz val="14"/>
      <name val="Times New Roman"/>
      <family val="1"/>
    </font>
    <font>
      <sz val="14"/>
      <color theme="1"/>
      <name val="細明體"/>
      <family val="1"/>
      <charset val="136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>
      <alignment vertical="center"/>
    </xf>
    <xf numFmtId="176" fontId="3" fillId="0" borderId="0">
      <alignment vertical="center"/>
    </xf>
  </cellStyleXfs>
  <cellXfs count="36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0" fontId="5" fillId="2" borderId="0" xfId="0" applyFont="1" applyFill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/>
    </xf>
    <xf numFmtId="49" fontId="7" fillId="0" borderId="1" xfId="0" applyNumberFormat="1" applyFont="1" applyBorder="1" applyAlignment="1" applyProtection="1">
      <alignment horizontal="center" vertical="center" wrapText="1"/>
      <protection locked="0"/>
    </xf>
    <xf numFmtId="49" fontId="7" fillId="0" borderId="1" xfId="0" applyNumberFormat="1" applyFont="1" applyBorder="1" applyAlignment="1" applyProtection="1">
      <alignment horizontal="left" vertical="center" wrapText="1"/>
      <protection locked="0"/>
    </xf>
    <xf numFmtId="49" fontId="7" fillId="0" borderId="1" xfId="1" applyNumberFormat="1" applyFont="1" applyBorder="1" applyAlignment="1" applyProtection="1">
      <alignment horizontal="left"/>
      <protection locked="0"/>
    </xf>
    <xf numFmtId="0" fontId="4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3" borderId="0" xfId="0" applyFont="1" applyFill="1" applyAlignment="1">
      <alignment horizontal="center" vertical="center"/>
    </xf>
    <xf numFmtId="0" fontId="4" fillId="2" borderId="3" xfId="0" applyFont="1" applyFill="1" applyBorder="1" applyAlignment="1">
      <alignment horizontal="left" vertical="center"/>
    </xf>
    <xf numFmtId="0" fontId="5" fillId="3" borderId="3" xfId="0" applyFont="1" applyFill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4" fillId="2" borderId="4" xfId="0" applyFont="1" applyFill="1" applyBorder="1" applyAlignment="1">
      <alignment horizontal="left" vertical="center"/>
    </xf>
    <xf numFmtId="0" fontId="5" fillId="3" borderId="4" xfId="0" applyFont="1" applyFill="1" applyBorder="1" applyAlignment="1">
      <alignment horizontal="left" vertical="center"/>
    </xf>
    <xf numFmtId="0" fontId="5" fillId="0" borderId="4" xfId="0" applyFont="1" applyBorder="1" applyAlignment="1">
      <alignment horizontal="left" vertical="center"/>
    </xf>
    <xf numFmtId="0" fontId="4" fillId="2" borderId="6" xfId="0" applyFont="1" applyFill="1" applyBorder="1" applyAlignment="1">
      <alignment horizontal="left" vertical="center"/>
    </xf>
    <xf numFmtId="0" fontId="4" fillId="2" borderId="7" xfId="0" applyFont="1" applyFill="1" applyBorder="1" applyAlignment="1">
      <alignment horizontal="left" vertical="center" wrapText="1"/>
    </xf>
    <xf numFmtId="0" fontId="4" fillId="2" borderId="8" xfId="0" applyFont="1" applyFill="1" applyBorder="1" applyAlignment="1">
      <alignment horizontal="left" vertical="center" wrapText="1"/>
    </xf>
    <xf numFmtId="0" fontId="4" fillId="2" borderId="9" xfId="0" applyFont="1" applyFill="1" applyBorder="1" applyAlignment="1">
      <alignment horizontal="left" vertical="center"/>
    </xf>
    <xf numFmtId="0" fontId="5" fillId="3" borderId="2" xfId="0" applyFont="1" applyFill="1" applyBorder="1" applyAlignment="1">
      <alignment horizontal="left" vertical="center"/>
    </xf>
    <xf numFmtId="0" fontId="5" fillId="3" borderId="5" xfId="0" applyFont="1" applyFill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5" fillId="0" borderId="5" xfId="0" applyFont="1" applyBorder="1" applyAlignment="1">
      <alignment horizontal="left" vertical="center"/>
    </xf>
    <xf numFmtId="0" fontId="6" fillId="0" borderId="10" xfId="0" applyFont="1" applyBorder="1" applyAlignment="1">
      <alignment horizontal="left" vertical="center"/>
    </xf>
    <xf numFmtId="0" fontId="6" fillId="0" borderId="11" xfId="0" applyFont="1" applyBorder="1" applyAlignment="1">
      <alignment horizontal="left" vertical="center"/>
    </xf>
  </cellXfs>
  <cellStyles count="2">
    <cellStyle name="一般" xfId="0" builtinId="0"/>
    <cellStyle name="一般 10" xfId="1" xr:uid="{2686D65A-1568-4131-B532-D70941E252E9}"/>
  </cellStyles>
  <dxfs count="1">
    <dxf>
      <fill>
        <patternFill patternType="solid">
          <fgColor indexed="10"/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83326-32ED-4F0B-B334-29FB2E3906BB}">
  <dimension ref="A1:AK41"/>
  <sheetViews>
    <sheetView tabSelected="1" topLeftCell="R1" workbookViewId="0">
      <selection activeCell="S1" sqref="S1:S41"/>
    </sheetView>
  </sheetViews>
  <sheetFormatPr defaultRowHeight="15.75"/>
  <cols>
    <col min="1" max="1" width="12.125" style="5" bestFit="1" customWidth="1"/>
    <col min="2" max="2" width="44.75" style="7" bestFit="1" customWidth="1"/>
    <col min="3" max="3" width="10.375" style="5" bestFit="1" customWidth="1"/>
    <col min="4" max="4" width="12.75" style="5" customWidth="1"/>
    <col min="5" max="5" width="8.875" style="5" bestFit="1" customWidth="1"/>
    <col min="6" max="6" width="17.375" style="5" customWidth="1"/>
    <col min="7" max="7" width="25.75" style="7" bestFit="1" customWidth="1"/>
    <col min="8" max="8" width="37.875" style="34" customWidth="1"/>
    <col min="9" max="9" width="36.375" style="7" customWidth="1"/>
    <col min="10" max="10" width="37.875" style="7" customWidth="1"/>
    <col min="11" max="11" width="40.75" style="7" customWidth="1"/>
    <col min="12" max="12" width="26.25" style="7" customWidth="1"/>
    <col min="13" max="13" width="28.625" style="35" bestFit="1" customWidth="1"/>
    <col min="14" max="15" width="44.625" style="7" customWidth="1"/>
    <col min="16" max="16" width="46.625" style="5" customWidth="1"/>
    <col min="17" max="17" width="46" style="5" customWidth="1"/>
    <col min="18" max="18" width="46.625" style="5" customWidth="1"/>
    <col min="19" max="19" width="39.5" style="5" bestFit="1" customWidth="1"/>
    <col min="20" max="16384" width="9" style="5"/>
  </cols>
  <sheetData>
    <row r="1" spans="1:37" s="3" customFormat="1" ht="37.5">
      <c r="A1" s="1" t="s">
        <v>41</v>
      </c>
      <c r="B1" s="2" t="s">
        <v>42</v>
      </c>
      <c r="C1" s="1" t="s">
        <v>43</v>
      </c>
      <c r="D1" s="14" t="s">
        <v>97</v>
      </c>
      <c r="E1" s="14" t="s">
        <v>48</v>
      </c>
      <c r="F1" s="1" t="s">
        <v>49</v>
      </c>
      <c r="G1" s="20" t="s">
        <v>53</v>
      </c>
      <c r="H1" s="26" t="s">
        <v>52</v>
      </c>
      <c r="I1" s="27" t="s">
        <v>79</v>
      </c>
      <c r="J1" s="27" t="s">
        <v>80</v>
      </c>
      <c r="K1" s="27" t="s">
        <v>83</v>
      </c>
      <c r="L1" s="28" t="s">
        <v>84</v>
      </c>
      <c r="M1" s="29" t="s">
        <v>85</v>
      </c>
      <c r="N1" s="23" t="s">
        <v>90</v>
      </c>
      <c r="O1" s="27" t="s">
        <v>100</v>
      </c>
      <c r="P1" s="2" t="s">
        <v>91</v>
      </c>
      <c r="Q1" s="27" t="s">
        <v>100</v>
      </c>
      <c r="R1" s="2" t="s">
        <v>91</v>
      </c>
      <c r="S1" s="2" t="s">
        <v>113</v>
      </c>
    </row>
    <row r="2" spans="1:37" s="19" customFormat="1" ht="39">
      <c r="A2" s="16"/>
      <c r="B2" s="17"/>
      <c r="C2" s="16"/>
      <c r="D2" s="16"/>
      <c r="E2" s="18"/>
      <c r="F2" s="18" t="s">
        <v>88</v>
      </c>
      <c r="G2" s="21" t="s">
        <v>81</v>
      </c>
      <c r="H2" s="30" t="str">
        <f>IF(F2="W", "CSOP_DIDGet_" &amp; G2, "CSOP_DIDSet_" &amp; G2)</f>
        <v>CSOP_DIDSet_XXX</v>
      </c>
      <c r="I2" s="17" t="str">
        <f xml:space="preserve"> "u16_DIDLen_" &amp; G2</f>
        <v>u16_DIDLen_XXX</v>
      </c>
      <c r="J2" s="17" t="str">
        <f xml:space="preserve"> "u16_DIDNum_" &amp; G2</f>
        <v>u16_DIDNum_XXX</v>
      </c>
      <c r="K2" s="17" t="str">
        <f xml:space="preserve"> "u8_DIDSta_" &amp; G2</f>
        <v>u8_DIDSta_XXX</v>
      </c>
      <c r="L2" s="21" t="s">
        <v>86</v>
      </c>
      <c r="M2" s="31" t="s">
        <v>87</v>
      </c>
      <c r="N2" s="24" t="s">
        <v>95</v>
      </c>
      <c r="O2" s="24" t="s">
        <v>101</v>
      </c>
      <c r="P2" s="17" t="s">
        <v>96</v>
      </c>
      <c r="Q2" s="24" t="s">
        <v>101</v>
      </c>
      <c r="R2" s="17" t="s">
        <v>102</v>
      </c>
      <c r="S2" s="17" t="s">
        <v>114</v>
      </c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</row>
    <row r="3" spans="1:37" ht="18.75">
      <c r="A3" s="8" t="s">
        <v>45</v>
      </c>
      <c r="B3" s="9" t="s">
        <v>46</v>
      </c>
      <c r="C3" s="10" t="s">
        <v>15</v>
      </c>
      <c r="D3" s="10" t="s">
        <v>99</v>
      </c>
      <c r="E3" s="10">
        <v>1</v>
      </c>
      <c r="F3" s="10" t="s">
        <v>82</v>
      </c>
      <c r="G3" s="22" t="s">
        <v>78</v>
      </c>
      <c r="H3" s="32" t="str">
        <f>IF(F3="W", "CSOP_DIDGet_" &amp; G3, "CSOP_DIDSet_" &amp; G3)</f>
        <v>CSOP_DIDGet_XWDMode</v>
      </c>
      <c r="I3" s="15" t="str">
        <f t="shared" ref="I3:I36" si="0" xml:space="preserve"> "u16_DIDLen_" &amp; G3</f>
        <v>u16_DIDLen_XWDMode</v>
      </c>
      <c r="J3" s="15" t="str">
        <f t="shared" ref="J3:J36" si="1" xml:space="preserve"> "u16_DIDNum_" &amp; G3</f>
        <v>u16_DIDNum_XWDMode</v>
      </c>
      <c r="K3" s="15" t="str">
        <f t="shared" ref="K3:K36" si="2" xml:space="preserve"> "u8_DIDSta_" &amp; G3</f>
        <v>u8_DIDSta_XWDMode</v>
      </c>
      <c r="M3" s="33" t="str">
        <f>IF((MID(D3, 5,LEN(D3)-4)/8 &lt; E3), ("u" &amp; MID(D3, 5,LEN(D3)-4) &amp; "Array" &amp; E3*8/MID(D3, 5,LEN(D3)-4) &amp; "_" &amp; G3),  ("u" &amp; MID(D3, 5,LEN(D3)-4) &amp; "_" &amp; G3))</f>
        <v>u8_XWDMode</v>
      </c>
      <c r="O3" s="6"/>
      <c r="P3" s="15" t="str">
        <f>"VHAL_DIDGet" &amp; G3 &amp; "_raw" &amp; MID(D3, 5,LEN(D3)-4)</f>
        <v>VHAL_DIDGetXWDMode_raw8</v>
      </c>
      <c r="Q3" s="25" t="str">
        <f>"VHAL_DIDSta" &amp; G3 &amp; "_flg"</f>
        <v>VHAL_DIDStaXWDMode_flg</v>
      </c>
      <c r="R3" s="15" t="str">
        <f>"VHAL_DIDFlash" &amp; G3 &amp; "_raw" &amp; MID(D3, 5,LEN(D3)-4)</f>
        <v>VHAL_DIDFlashXWDMode_raw8</v>
      </c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</row>
    <row r="4" spans="1:37" ht="18.75">
      <c r="A4" s="8"/>
      <c r="B4" s="9"/>
      <c r="C4" s="10" t="s">
        <v>15</v>
      </c>
      <c r="D4" s="10" t="s">
        <v>99</v>
      </c>
      <c r="E4" s="10">
        <v>1</v>
      </c>
      <c r="F4" s="10" t="s">
        <v>50</v>
      </c>
      <c r="G4" s="22" t="s">
        <v>78</v>
      </c>
      <c r="H4" s="32" t="str">
        <f>IF(F4="W", "CSOP_DIDGet_" &amp; G4, "CSOP_DIDSet_" &amp; G4)</f>
        <v>CSOP_DIDSet_XWDMode</v>
      </c>
      <c r="I4" s="15" t="str">
        <f t="shared" si="0"/>
        <v>u16_DIDLen_XWDMode</v>
      </c>
      <c r="J4" s="15" t="str">
        <f t="shared" si="1"/>
        <v>u16_DIDNum_XWDMode</v>
      </c>
      <c r="K4" s="15" t="str">
        <f t="shared" si="2"/>
        <v>u8_DIDSta_XWDMode</v>
      </c>
      <c r="L4" s="22" t="str">
        <f>IF((MID(D3, 5,LEN(D3)-4)/8 &lt; E3), ("u" &amp; MID(D3, 5,LEN(D3)-4) &amp; "Array" &amp; E3*8/MID(D3, 5,LEN(D3)-4) &amp; "_" &amp; G3),  ("u" &amp; MID(D3, 5,LEN(D3)-4) &amp; "_" &amp; G3))</f>
        <v>u8_XWDMode</v>
      </c>
      <c r="M4" s="33"/>
      <c r="N4" s="25" t="str">
        <f>"VHAL_DIDSet" &amp; G3 &amp; "_raw" &amp; MID(D3, 5,LEN(D3)-4)</f>
        <v>VHAL_DIDSetXWDMode_raw8</v>
      </c>
      <c r="O4" s="25" t="str">
        <f>"VHAL_DIDSta" &amp; G3 &amp; "_flg"</f>
        <v>VHAL_DIDStaXWDMode_flg</v>
      </c>
      <c r="P4" s="15"/>
      <c r="Q4" s="25"/>
      <c r="R4" s="1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</row>
    <row r="5" spans="1:37" ht="18.75">
      <c r="A5" s="8" t="s">
        <v>44</v>
      </c>
      <c r="B5" s="9" t="s">
        <v>47</v>
      </c>
      <c r="C5" s="10" t="s">
        <v>15</v>
      </c>
      <c r="D5" s="10" t="s">
        <v>99</v>
      </c>
      <c r="E5" s="10">
        <v>8</v>
      </c>
      <c r="F5" s="10" t="s">
        <v>82</v>
      </c>
      <c r="G5" s="22" t="s">
        <v>54</v>
      </c>
      <c r="H5" s="32" t="str">
        <f t="shared" ref="H5:H36" si="3">IF(F5="W", "CSOP_DIDGet_" &amp; G5, "CSOP_DIDSet_" &amp; G5)</f>
        <v>CSOP_DIDGet_DKCKey</v>
      </c>
      <c r="I5" s="15" t="str">
        <f t="shared" si="0"/>
        <v>u16_DIDLen_DKCKey</v>
      </c>
      <c r="J5" s="15" t="str">
        <f t="shared" si="1"/>
        <v>u16_DIDNum_DKCKey</v>
      </c>
      <c r="K5" s="15" t="str">
        <f t="shared" si="2"/>
        <v>u8_DIDSta_DKCKey</v>
      </c>
      <c r="L5" s="22"/>
      <c r="M5" s="33" t="str">
        <f t="shared" ref="M5:M40" si="4">IF((MID(D5, 5,LEN(D5)-4)/8 &lt; E5), ("u" &amp; MID(D5, 5,LEN(D5)-4) &amp; "Array" &amp; E5*8/MID(D5, 5,LEN(D5)-4) &amp; "_" &amp; G5),  ("u" &amp; MID(D5, 5,LEN(D5)-4) &amp; "_" &amp; G5))</f>
        <v>u8Array8_DKCKey</v>
      </c>
      <c r="N5" s="25"/>
      <c r="O5" s="25"/>
      <c r="P5" s="15" t="str">
        <f t="shared" ref="P5:P21" si="5">"VHAL_DIDGet" &amp; G5 &amp; "_raw" &amp; MID(D5, 5,LEN(D5)-4)</f>
        <v>VHAL_DIDGetDKCKey_raw8</v>
      </c>
      <c r="Q5" s="25" t="str">
        <f>"VHAL_DIDSta" &amp; G5 &amp; "_flg"</f>
        <v>VHAL_DIDStaDKCKey_flg</v>
      </c>
      <c r="R5" s="15" t="str">
        <f t="shared" ref="R5:R40" si="6">"VHAL_DIDFlash" &amp; G5 &amp; "_raw" &amp; MID(D5, 5,LEN(D5)-4)</f>
        <v>VHAL_DIDFlashDKCKey_raw8</v>
      </c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  <c r="AJ5" s="25"/>
      <c r="AK5" s="25"/>
    </row>
    <row r="6" spans="1:37" ht="18.75">
      <c r="A6" s="8"/>
      <c r="B6" s="9"/>
      <c r="C6" s="10" t="s">
        <v>15</v>
      </c>
      <c r="D6" s="10" t="s">
        <v>99</v>
      </c>
      <c r="E6" s="10">
        <v>8</v>
      </c>
      <c r="F6" s="10" t="s">
        <v>50</v>
      </c>
      <c r="G6" s="22" t="s">
        <v>54</v>
      </c>
      <c r="H6" s="32" t="str">
        <f t="shared" si="3"/>
        <v>CSOP_DIDSet_DKCKey</v>
      </c>
      <c r="I6" s="15" t="str">
        <f t="shared" si="0"/>
        <v>u16_DIDLen_DKCKey</v>
      </c>
      <c r="J6" s="15" t="str">
        <f t="shared" si="1"/>
        <v>u16_DIDNum_DKCKey</v>
      </c>
      <c r="K6" s="15" t="str">
        <f t="shared" si="2"/>
        <v>u8_DIDSta_DKCKey</v>
      </c>
      <c r="L6" s="22" t="str">
        <f>IF((MID(D5, 5,LEN(D5)-4)/8 &lt; E5), ("u" &amp; MID(D5, 5,LEN(D5)-4) &amp; "Array" &amp; E5*8/MID(D5, 5,LEN(D5)-4) &amp; "_" &amp; G5),  ("u" &amp; MID(D5, 5,LEN(D5)-4) &amp; "_" &amp; G5))</f>
        <v>u8Array8_DKCKey</v>
      </c>
      <c r="M6" s="33"/>
      <c r="N6" s="25" t="str">
        <f>"VHAL_DIDSet" &amp; G5 &amp; "_raw" &amp; MID(D5, 5,LEN(D5)-4)</f>
        <v>VHAL_DIDSetDKCKey_raw8</v>
      </c>
      <c r="O6" s="25" t="str">
        <f t="shared" ref="O6:O20" si="7">"VHAL_DIDSta" &amp; G5 &amp; "_flg"</f>
        <v>VHAL_DIDStaDKCKey_flg</v>
      </c>
      <c r="P6" s="15"/>
      <c r="Q6" s="25"/>
      <c r="R6" s="1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</row>
    <row r="7" spans="1:37" ht="18.75">
      <c r="A7" s="8" t="s">
        <v>12</v>
      </c>
      <c r="B7" s="9" t="s">
        <v>13</v>
      </c>
      <c r="C7" s="10" t="s">
        <v>15</v>
      </c>
      <c r="D7" s="10" t="s">
        <v>99</v>
      </c>
      <c r="E7" s="10">
        <v>1</v>
      </c>
      <c r="F7" s="10" t="s">
        <v>82</v>
      </c>
      <c r="G7" s="22" t="s">
        <v>92</v>
      </c>
      <c r="H7" s="32" t="str">
        <f t="shared" si="3"/>
        <v>CSOP_DIDGet_DynoMode</v>
      </c>
      <c r="I7" s="15" t="str">
        <f t="shared" si="0"/>
        <v>u16_DIDLen_DynoMode</v>
      </c>
      <c r="J7" s="15" t="str">
        <f t="shared" si="1"/>
        <v>u16_DIDNum_DynoMode</v>
      </c>
      <c r="K7" s="15" t="str">
        <f t="shared" si="2"/>
        <v>u8_DIDSta_DynoMode</v>
      </c>
      <c r="L7" s="22"/>
      <c r="M7" s="33" t="str">
        <f t="shared" si="4"/>
        <v>u8_DynoMode</v>
      </c>
      <c r="N7" s="25"/>
      <c r="O7" s="25"/>
      <c r="P7" s="15" t="str">
        <f t="shared" si="5"/>
        <v>VHAL_DIDGetDynoMode_raw8</v>
      </c>
      <c r="Q7" s="25" t="str">
        <f t="shared" ref="Q7:Q21" si="8">"VHAL_DIDSta" &amp; G7 &amp; "_flg"</f>
        <v>VHAL_DIDStaDynoMode_flg</v>
      </c>
      <c r="R7" s="15" t="str">
        <f t="shared" si="6"/>
        <v>VHAL_DIDFlashDynoMode_raw8</v>
      </c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  <c r="AE7" s="25"/>
      <c r="AF7" s="25"/>
      <c r="AG7" s="25"/>
      <c r="AH7" s="25"/>
      <c r="AI7" s="25"/>
      <c r="AJ7" s="25"/>
      <c r="AK7" s="25"/>
    </row>
    <row r="8" spans="1:37" ht="18.75">
      <c r="A8" s="8"/>
      <c r="B8" s="9"/>
      <c r="C8" s="10" t="s">
        <v>15</v>
      </c>
      <c r="D8" s="10" t="s">
        <v>99</v>
      </c>
      <c r="E8" s="10">
        <v>1</v>
      </c>
      <c r="F8" s="10" t="s">
        <v>50</v>
      </c>
      <c r="G8" s="22" t="s">
        <v>55</v>
      </c>
      <c r="H8" s="32" t="str">
        <f t="shared" si="3"/>
        <v>CSOP_DIDSet_DynoMode</v>
      </c>
      <c r="I8" s="15" t="str">
        <f t="shared" si="0"/>
        <v>u16_DIDLen_DynoMode</v>
      </c>
      <c r="J8" s="15" t="str">
        <f t="shared" si="1"/>
        <v>u16_DIDNum_DynoMode</v>
      </c>
      <c r="K8" s="15" t="str">
        <f t="shared" si="2"/>
        <v>u8_DIDSta_DynoMode</v>
      </c>
      <c r="L8" s="22" t="str">
        <f>IF((MID(D7, 5,LEN(D7)-4)/8 &lt; E7), ("u" &amp; MID(D7, 5,LEN(D7)-4) &amp; "Array" &amp; E7*8/MID(D7, 5,LEN(D7)-4) &amp; "_" &amp; G7),  ("u" &amp; MID(D7, 5,LEN(D7)-4) &amp; "_" &amp; G7))</f>
        <v>u8_DynoMode</v>
      </c>
      <c r="M8" s="33"/>
      <c r="N8" s="25" t="str">
        <f>"VHAL_DIDSet" &amp; G7 &amp; "_raw" &amp; MID(D7, 5,LEN(D7)-4)</f>
        <v>VHAL_DIDSetDynoMode_raw8</v>
      </c>
      <c r="O8" s="25" t="str">
        <f t="shared" si="7"/>
        <v>VHAL_DIDStaDynoMode_flg</v>
      </c>
      <c r="P8" s="15"/>
      <c r="Q8" s="25"/>
      <c r="R8" s="15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25"/>
      <c r="AH8" s="25"/>
      <c r="AI8" s="25"/>
      <c r="AJ8" s="25"/>
      <c r="AK8" s="25"/>
    </row>
    <row r="9" spans="1:37" ht="18.75">
      <c r="A9" s="11" t="s">
        <v>0</v>
      </c>
      <c r="B9" s="12" t="s">
        <v>51</v>
      </c>
      <c r="C9" s="10" t="s">
        <v>14</v>
      </c>
      <c r="D9" s="10" t="s">
        <v>99</v>
      </c>
      <c r="E9" s="10">
        <v>1</v>
      </c>
      <c r="F9" s="10" t="s">
        <v>82</v>
      </c>
      <c r="G9" s="22" t="s">
        <v>93</v>
      </c>
      <c r="H9" s="32" t="str">
        <f t="shared" si="3"/>
        <v>CSOP_DIDGet_TurnLampFRThreCurr</v>
      </c>
      <c r="I9" s="15" t="str">
        <f t="shared" si="0"/>
        <v>u16_DIDLen_TurnLampFRThreCurr</v>
      </c>
      <c r="J9" s="15" t="str">
        <f t="shared" si="1"/>
        <v>u16_DIDNum_TurnLampFRThreCurr</v>
      </c>
      <c r="K9" s="15" t="str">
        <f t="shared" si="2"/>
        <v>u8_DIDSta_TurnLampFRThreCurr</v>
      </c>
      <c r="L9" s="22"/>
      <c r="M9" s="33" t="str">
        <f t="shared" si="4"/>
        <v>u8_TurnLampFRThreCurr</v>
      </c>
      <c r="N9" s="25"/>
      <c r="O9" s="25"/>
      <c r="P9" s="15" t="str">
        <f t="shared" si="5"/>
        <v>VHAL_DIDGetTurnLampFRThreCurr_raw8</v>
      </c>
      <c r="Q9" s="25" t="str">
        <f t="shared" si="8"/>
        <v>VHAL_DIDStaTurnLampFRThreCurr_flg</v>
      </c>
      <c r="R9" s="15" t="str">
        <f t="shared" si="6"/>
        <v>VHAL_DIDFlashTurnLampFRThreCurr_raw8</v>
      </c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</row>
    <row r="10" spans="1:37" ht="18.75">
      <c r="A10" s="11"/>
      <c r="B10" s="12"/>
      <c r="C10" s="10" t="s">
        <v>14</v>
      </c>
      <c r="D10" s="10" t="s">
        <v>99</v>
      </c>
      <c r="E10" s="10">
        <v>1</v>
      </c>
      <c r="F10" s="10" t="s">
        <v>50</v>
      </c>
      <c r="G10" s="22" t="s">
        <v>56</v>
      </c>
      <c r="H10" s="32" t="str">
        <f t="shared" si="3"/>
        <v>CSOP_DIDSet_TurnLampFRThreCurr</v>
      </c>
      <c r="I10" s="15" t="str">
        <f t="shared" si="0"/>
        <v>u16_DIDLen_TurnLampFRThreCurr</v>
      </c>
      <c r="J10" s="15" t="str">
        <f t="shared" si="1"/>
        <v>u16_DIDNum_TurnLampFRThreCurr</v>
      </c>
      <c r="K10" s="15" t="str">
        <f t="shared" si="2"/>
        <v>u8_DIDSta_TurnLampFRThreCurr</v>
      </c>
      <c r="L10" s="22" t="str">
        <f>IF((MID(D9, 5,LEN(D9)-4)/8 &lt; E9), ("u" &amp; MID(D9, 5,LEN(D9)-4) &amp; "Array" &amp; E9*8/MID(D9, 5,LEN(D9)-4) &amp; "_" &amp; G9),  ("u" &amp; MID(D9, 5,LEN(D9)-4) &amp; "_" &amp; G9))</f>
        <v>u8_TurnLampFRThreCurr</v>
      </c>
      <c r="M10" s="33"/>
      <c r="N10" s="25" t="str">
        <f>"VHAL_DIDSet" &amp; G9 &amp; "_raw" &amp; MID(D9, 5,LEN(D9)-4)</f>
        <v>VHAL_DIDSetTurnLampFRThreCurr_raw8</v>
      </c>
      <c r="O10" s="25" t="str">
        <f t="shared" si="7"/>
        <v>VHAL_DIDStaTurnLampFRThreCurr_flg</v>
      </c>
      <c r="P10" s="15"/>
      <c r="Q10" s="25"/>
      <c r="R10" s="1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</row>
    <row r="11" spans="1:37" ht="18.75">
      <c r="A11" s="11" t="s">
        <v>1</v>
      </c>
      <c r="B11" s="12" t="s">
        <v>2</v>
      </c>
      <c r="C11" s="10" t="s">
        <v>14</v>
      </c>
      <c r="D11" s="10" t="s">
        <v>99</v>
      </c>
      <c r="E11" s="10">
        <v>1</v>
      </c>
      <c r="F11" s="10" t="s">
        <v>82</v>
      </c>
      <c r="G11" s="22" t="s">
        <v>57</v>
      </c>
      <c r="H11" s="32" t="str">
        <f t="shared" si="3"/>
        <v>CSOP_DIDGet_TurnLampRRThreCurr</v>
      </c>
      <c r="I11" s="15" t="str">
        <f t="shared" si="0"/>
        <v>u16_DIDLen_TurnLampRRThreCurr</v>
      </c>
      <c r="J11" s="15" t="str">
        <f t="shared" si="1"/>
        <v>u16_DIDNum_TurnLampRRThreCurr</v>
      </c>
      <c r="K11" s="15" t="str">
        <f t="shared" si="2"/>
        <v>u8_DIDSta_TurnLampRRThreCurr</v>
      </c>
      <c r="L11" s="22"/>
      <c r="M11" s="33" t="str">
        <f t="shared" si="4"/>
        <v>u8_TurnLampRRThreCurr</v>
      </c>
      <c r="N11" s="25"/>
      <c r="O11" s="25"/>
      <c r="P11" s="15" t="str">
        <f t="shared" si="5"/>
        <v>VHAL_DIDGetTurnLampRRThreCurr_raw8</v>
      </c>
      <c r="Q11" s="25" t="str">
        <f t="shared" si="8"/>
        <v>VHAL_DIDStaTurnLampRRThreCurr_flg</v>
      </c>
      <c r="R11" s="15" t="str">
        <f t="shared" si="6"/>
        <v>VHAL_DIDFlashTurnLampRRThreCurr_raw8</v>
      </c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</row>
    <row r="12" spans="1:37" ht="18.75">
      <c r="A12" s="11"/>
      <c r="B12" s="12"/>
      <c r="C12" s="10" t="s">
        <v>14</v>
      </c>
      <c r="D12" s="10" t="s">
        <v>99</v>
      </c>
      <c r="E12" s="10">
        <v>1</v>
      </c>
      <c r="F12" s="10" t="s">
        <v>50</v>
      </c>
      <c r="G12" s="22" t="s">
        <v>57</v>
      </c>
      <c r="H12" s="32" t="str">
        <f t="shared" si="3"/>
        <v>CSOP_DIDSet_TurnLampRRThreCurr</v>
      </c>
      <c r="I12" s="15" t="str">
        <f t="shared" si="0"/>
        <v>u16_DIDLen_TurnLampRRThreCurr</v>
      </c>
      <c r="J12" s="15" t="str">
        <f t="shared" si="1"/>
        <v>u16_DIDNum_TurnLampRRThreCurr</v>
      </c>
      <c r="K12" s="15" t="str">
        <f t="shared" si="2"/>
        <v>u8_DIDSta_TurnLampRRThreCurr</v>
      </c>
      <c r="L12" s="22" t="str">
        <f>IF((MID(D11, 5,LEN(D11)-4)/8 &lt; E11), ("u" &amp; MID(D11, 5,LEN(D11)-4) &amp; "Array" &amp; E11*8/MID(D11, 5,LEN(D11)-4) &amp; "_" &amp; G11),  ("u" &amp; MID(D11, 5,LEN(D11)-4) &amp; "_" &amp; G11))</f>
        <v>u8_TurnLampRRThreCurr</v>
      </c>
      <c r="M12" s="33"/>
      <c r="N12" s="25" t="str">
        <f>"VHAL_DIDSet" &amp; G11 &amp; "_raw" &amp; MID(D11, 5,LEN(D11)-4)</f>
        <v>VHAL_DIDSetTurnLampRRThreCurr_raw8</v>
      </c>
      <c r="O12" s="25" t="str">
        <f t="shared" si="7"/>
        <v>VHAL_DIDStaTurnLampRRThreCurr_flg</v>
      </c>
      <c r="P12" s="15"/>
      <c r="Q12" s="25"/>
      <c r="R12" s="1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</row>
    <row r="13" spans="1:37" ht="18.75">
      <c r="A13" s="11" t="s">
        <v>3</v>
      </c>
      <c r="B13" s="12" t="s">
        <v>4</v>
      </c>
      <c r="C13" s="10" t="s">
        <v>14</v>
      </c>
      <c r="D13" s="10" t="s">
        <v>99</v>
      </c>
      <c r="E13" s="10">
        <v>1</v>
      </c>
      <c r="F13" s="10" t="s">
        <v>82</v>
      </c>
      <c r="G13" s="22" t="s">
        <v>58</v>
      </c>
      <c r="H13" s="32" t="str">
        <f t="shared" si="3"/>
        <v>CSOP_DIDGet_TurnLampFLThreCurr</v>
      </c>
      <c r="I13" s="15" t="str">
        <f t="shared" si="0"/>
        <v>u16_DIDLen_TurnLampFLThreCurr</v>
      </c>
      <c r="J13" s="15" t="str">
        <f t="shared" si="1"/>
        <v>u16_DIDNum_TurnLampFLThreCurr</v>
      </c>
      <c r="K13" s="15" t="str">
        <f t="shared" si="2"/>
        <v>u8_DIDSta_TurnLampFLThreCurr</v>
      </c>
      <c r="L13" s="22"/>
      <c r="M13" s="33" t="str">
        <f t="shared" si="4"/>
        <v>u8_TurnLampFLThreCurr</v>
      </c>
      <c r="N13" s="25"/>
      <c r="O13" s="25"/>
      <c r="P13" s="15" t="str">
        <f t="shared" si="5"/>
        <v>VHAL_DIDGetTurnLampFLThreCurr_raw8</v>
      </c>
      <c r="Q13" s="25" t="str">
        <f t="shared" si="8"/>
        <v>VHAL_DIDStaTurnLampFLThreCurr_flg</v>
      </c>
      <c r="R13" s="15" t="str">
        <f t="shared" si="6"/>
        <v>VHAL_DIDFlashTurnLampFLThreCurr_raw8</v>
      </c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5"/>
    </row>
    <row r="14" spans="1:37" ht="18.75">
      <c r="A14" s="11"/>
      <c r="B14" s="12"/>
      <c r="C14" s="10" t="s">
        <v>14</v>
      </c>
      <c r="D14" s="10" t="s">
        <v>99</v>
      </c>
      <c r="E14" s="10">
        <v>1</v>
      </c>
      <c r="F14" s="10" t="s">
        <v>50</v>
      </c>
      <c r="G14" s="22" t="s">
        <v>58</v>
      </c>
      <c r="H14" s="32" t="str">
        <f t="shared" si="3"/>
        <v>CSOP_DIDSet_TurnLampFLThreCurr</v>
      </c>
      <c r="I14" s="15" t="str">
        <f t="shared" si="0"/>
        <v>u16_DIDLen_TurnLampFLThreCurr</v>
      </c>
      <c r="J14" s="15" t="str">
        <f t="shared" si="1"/>
        <v>u16_DIDNum_TurnLampFLThreCurr</v>
      </c>
      <c r="K14" s="15" t="str">
        <f t="shared" si="2"/>
        <v>u8_DIDSta_TurnLampFLThreCurr</v>
      </c>
      <c r="L14" s="22" t="str">
        <f>IF((MID(D13, 5,LEN(D13)-4)/8 &lt; E13), ("u" &amp; MID(D13, 5,LEN(D13)-4) &amp; "Array" &amp; E13*8/MID(D13, 5,LEN(D13)-4) &amp; "_" &amp; G13),  ("u" &amp; MID(D13, 5,LEN(D13)-4) &amp; "_" &amp; G13))</f>
        <v>u8_TurnLampFLThreCurr</v>
      </c>
      <c r="M14" s="33"/>
      <c r="N14" s="25" t="str">
        <f>"VHAL_DIDSet" &amp; G13 &amp; "_raw" &amp; MID(D13, 5,LEN(D13)-4)</f>
        <v>VHAL_DIDSetTurnLampFLThreCurr_raw8</v>
      </c>
      <c r="O14" s="25" t="str">
        <f t="shared" si="7"/>
        <v>VHAL_DIDStaTurnLampFLThreCurr_flg</v>
      </c>
      <c r="P14" s="15"/>
      <c r="Q14" s="25"/>
      <c r="R14" s="1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</row>
    <row r="15" spans="1:37" ht="18.75">
      <c r="A15" s="11" t="s">
        <v>5</v>
      </c>
      <c r="B15" s="12" t="s">
        <v>6</v>
      </c>
      <c r="C15" s="10" t="s">
        <v>14</v>
      </c>
      <c r="D15" s="10" t="s">
        <v>99</v>
      </c>
      <c r="E15" s="10">
        <v>1</v>
      </c>
      <c r="F15" s="10" t="s">
        <v>82</v>
      </c>
      <c r="G15" s="22" t="s">
        <v>59</v>
      </c>
      <c r="H15" s="32" t="str">
        <f t="shared" si="3"/>
        <v>CSOP_DIDGet_TurnLampRLThreCurr</v>
      </c>
      <c r="I15" s="15" t="str">
        <f t="shared" si="0"/>
        <v>u16_DIDLen_TurnLampRLThreCurr</v>
      </c>
      <c r="J15" s="15" t="str">
        <f t="shared" si="1"/>
        <v>u16_DIDNum_TurnLampRLThreCurr</v>
      </c>
      <c r="K15" s="15" t="str">
        <f t="shared" si="2"/>
        <v>u8_DIDSta_TurnLampRLThreCurr</v>
      </c>
      <c r="L15" s="22"/>
      <c r="M15" s="33" t="str">
        <f t="shared" si="4"/>
        <v>u8_TurnLampRLThreCurr</v>
      </c>
      <c r="N15" s="25"/>
      <c r="O15" s="25"/>
      <c r="P15" s="15" t="str">
        <f t="shared" si="5"/>
        <v>VHAL_DIDGetTurnLampRLThreCurr_raw8</v>
      </c>
      <c r="Q15" s="25" t="str">
        <f t="shared" si="8"/>
        <v>VHAL_DIDStaTurnLampRLThreCurr_flg</v>
      </c>
      <c r="R15" s="15" t="str">
        <f t="shared" si="6"/>
        <v>VHAL_DIDFlashTurnLampRLThreCurr_raw8</v>
      </c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</row>
    <row r="16" spans="1:37" ht="18.75">
      <c r="A16" s="11"/>
      <c r="B16" s="12"/>
      <c r="C16" s="10" t="s">
        <v>14</v>
      </c>
      <c r="D16" s="10" t="s">
        <v>99</v>
      </c>
      <c r="E16" s="10">
        <v>1</v>
      </c>
      <c r="F16" s="10" t="s">
        <v>50</v>
      </c>
      <c r="G16" s="22" t="s">
        <v>59</v>
      </c>
      <c r="H16" s="32" t="str">
        <f t="shared" si="3"/>
        <v>CSOP_DIDSet_TurnLampRLThreCurr</v>
      </c>
      <c r="I16" s="15" t="str">
        <f t="shared" si="0"/>
        <v>u16_DIDLen_TurnLampRLThreCurr</v>
      </c>
      <c r="J16" s="15" t="str">
        <f t="shared" si="1"/>
        <v>u16_DIDNum_TurnLampRLThreCurr</v>
      </c>
      <c r="K16" s="15" t="str">
        <f t="shared" si="2"/>
        <v>u8_DIDSta_TurnLampRLThreCurr</v>
      </c>
      <c r="L16" s="22" t="str">
        <f>IF((MID(D15, 5,LEN(D15)-4)/8 &lt; E15), ("u" &amp; MID(D15, 5,LEN(D15)-4) &amp; "Array" &amp; E15*8/MID(D15, 5,LEN(D15)-4) &amp; "_" &amp; G15),  ("u" &amp; MID(D15, 5,LEN(D15)-4) &amp; "_" &amp; G15))</f>
        <v>u8_TurnLampRLThreCurr</v>
      </c>
      <c r="M16" s="33"/>
      <c r="N16" s="25" t="str">
        <f>"VHAL_DIDSet" &amp; G15 &amp; "_raw" &amp; MID(D15, 5,LEN(D15)-4)</f>
        <v>VHAL_DIDSetTurnLampRLThreCurr_raw8</v>
      </c>
      <c r="O16" s="25" t="str">
        <f t="shared" si="7"/>
        <v>VHAL_DIDStaTurnLampRLThreCurr_flg</v>
      </c>
      <c r="P16" s="15"/>
      <c r="Q16" s="25"/>
      <c r="R16" s="1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</row>
    <row r="17" spans="1:37" ht="18.75">
      <c r="A17" s="11" t="s">
        <v>7</v>
      </c>
      <c r="B17" s="12" t="s">
        <v>8</v>
      </c>
      <c r="C17" s="10" t="s">
        <v>14</v>
      </c>
      <c r="D17" s="10" t="s">
        <v>99</v>
      </c>
      <c r="E17" s="10">
        <v>1</v>
      </c>
      <c r="F17" s="10" t="s">
        <v>82</v>
      </c>
      <c r="G17" s="22" t="s">
        <v>60</v>
      </c>
      <c r="H17" s="32" t="str">
        <f t="shared" si="3"/>
        <v>CSOP_DIDGet_FMHTimer</v>
      </c>
      <c r="I17" s="15" t="str">
        <f t="shared" si="0"/>
        <v>u16_DIDLen_FMHTimer</v>
      </c>
      <c r="J17" s="15" t="str">
        <f t="shared" si="1"/>
        <v>u16_DIDNum_FMHTimer</v>
      </c>
      <c r="K17" s="15" t="str">
        <f t="shared" si="2"/>
        <v>u8_DIDSta_FMHTimer</v>
      </c>
      <c r="L17" s="22"/>
      <c r="M17" s="33" t="str">
        <f t="shared" si="4"/>
        <v>u8_FMHTimer</v>
      </c>
      <c r="N17" s="25"/>
      <c r="O17" s="25"/>
      <c r="P17" s="15" t="str">
        <f t="shared" si="5"/>
        <v>VHAL_DIDGetFMHTimer_raw8</v>
      </c>
      <c r="Q17" s="25" t="str">
        <f t="shared" si="8"/>
        <v>VHAL_DIDStaFMHTimer_flg</v>
      </c>
      <c r="R17" s="15" t="str">
        <f t="shared" si="6"/>
        <v>VHAL_DIDFlashFMHTimer_raw8</v>
      </c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</row>
    <row r="18" spans="1:37" ht="18.75">
      <c r="A18" s="11"/>
      <c r="B18" s="12"/>
      <c r="C18" s="10" t="s">
        <v>14</v>
      </c>
      <c r="D18" s="10" t="s">
        <v>99</v>
      </c>
      <c r="E18" s="10">
        <v>1</v>
      </c>
      <c r="F18" s="10" t="s">
        <v>50</v>
      </c>
      <c r="G18" s="22" t="s">
        <v>60</v>
      </c>
      <c r="H18" s="32" t="str">
        <f t="shared" si="3"/>
        <v>CSOP_DIDSet_FMHTimer</v>
      </c>
      <c r="I18" s="15" t="str">
        <f t="shared" si="0"/>
        <v>u16_DIDLen_FMHTimer</v>
      </c>
      <c r="J18" s="15" t="str">
        <f t="shared" si="1"/>
        <v>u16_DIDNum_FMHTimer</v>
      </c>
      <c r="K18" s="15" t="str">
        <f t="shared" si="2"/>
        <v>u8_DIDSta_FMHTimer</v>
      </c>
      <c r="L18" s="22" t="str">
        <f>IF((MID(D17, 5,LEN(D17)-4)/8 &lt; E17), ("u" &amp; MID(D17, 5,LEN(D17)-4) &amp; "Array" &amp; E17*8/MID(D17, 5,LEN(D17)-4) &amp; "_" &amp; G17),  ("u" &amp; MID(D17, 5,LEN(D17)-4) &amp; "_" &amp; G17))</f>
        <v>u8_FMHTimer</v>
      </c>
      <c r="M18" s="33"/>
      <c r="N18" s="25" t="str">
        <f>"VHAL_DIDSet" &amp; G17 &amp; "_raw" &amp; MID(D17, 5,LEN(D17)-4)</f>
        <v>VHAL_DIDSetFMHTimer_raw8</v>
      </c>
      <c r="O18" s="25" t="str">
        <f t="shared" si="7"/>
        <v>VHAL_DIDStaFMHTimer_flg</v>
      </c>
      <c r="P18" s="15"/>
      <c r="Q18" s="25"/>
      <c r="R18" s="1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  <c r="AJ18" s="25"/>
      <c r="AK18" s="25"/>
    </row>
    <row r="19" spans="1:37" ht="18.75">
      <c r="A19" s="11" t="s">
        <v>9</v>
      </c>
      <c r="B19" s="12" t="s">
        <v>61</v>
      </c>
      <c r="C19" s="10" t="s">
        <v>14</v>
      </c>
      <c r="D19" s="10" t="s">
        <v>99</v>
      </c>
      <c r="E19" s="10">
        <v>1</v>
      </c>
      <c r="F19" s="10" t="s">
        <v>82</v>
      </c>
      <c r="G19" s="22" t="s">
        <v>61</v>
      </c>
      <c r="H19" s="32" t="str">
        <f t="shared" si="3"/>
        <v>CSOP_DIDGet_AutoLock</v>
      </c>
      <c r="I19" s="15" t="str">
        <f t="shared" si="0"/>
        <v>u16_DIDLen_AutoLock</v>
      </c>
      <c r="J19" s="15" t="str">
        <f t="shared" si="1"/>
        <v>u16_DIDNum_AutoLock</v>
      </c>
      <c r="K19" s="15" t="str">
        <f t="shared" si="2"/>
        <v>u8_DIDSta_AutoLock</v>
      </c>
      <c r="L19" s="22"/>
      <c r="M19" s="33" t="str">
        <f t="shared" si="4"/>
        <v>u8_AutoLock</v>
      </c>
      <c r="N19" s="25"/>
      <c r="O19" s="25"/>
      <c r="P19" s="15" t="str">
        <f t="shared" si="5"/>
        <v>VHAL_DIDGetAutoLock_raw8</v>
      </c>
      <c r="Q19" s="25" t="str">
        <f t="shared" si="8"/>
        <v>VHAL_DIDStaAutoLock_flg</v>
      </c>
      <c r="R19" s="15" t="str">
        <f t="shared" si="6"/>
        <v>VHAL_DIDFlashAutoLock_raw8</v>
      </c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  <c r="AJ19" s="25"/>
      <c r="AK19" s="25"/>
    </row>
    <row r="20" spans="1:37" ht="18.75">
      <c r="A20" s="11"/>
      <c r="B20" s="12"/>
      <c r="C20" s="10" t="s">
        <v>14</v>
      </c>
      <c r="D20" s="10" t="s">
        <v>99</v>
      </c>
      <c r="E20" s="10">
        <v>1</v>
      </c>
      <c r="F20" s="10" t="s">
        <v>50</v>
      </c>
      <c r="G20" s="22" t="s">
        <v>10</v>
      </c>
      <c r="H20" s="32" t="str">
        <f t="shared" si="3"/>
        <v>CSOP_DIDSet_AutoLock</v>
      </c>
      <c r="I20" s="15" t="str">
        <f t="shared" si="0"/>
        <v>u16_DIDLen_AutoLock</v>
      </c>
      <c r="J20" s="15" t="str">
        <f t="shared" si="1"/>
        <v>u16_DIDNum_AutoLock</v>
      </c>
      <c r="K20" s="15" t="str">
        <f t="shared" si="2"/>
        <v>u8_DIDSta_AutoLock</v>
      </c>
      <c r="L20" s="22" t="str">
        <f>IF((MID(D19, 5,LEN(D19)-4)/8 &lt; E19), ("u" &amp; MID(D19, 5,LEN(D19)-4) &amp; "Array" &amp; E19*8/MID(D19, 5,LEN(D19)-4) &amp; "_" &amp; G19),  ("u" &amp; MID(D19, 5,LEN(D19)-4) &amp; "_" &amp; G19))</f>
        <v>u8_AutoLock</v>
      </c>
      <c r="M20" s="33"/>
      <c r="N20" s="25" t="str">
        <f>"VHAL_DIDSet" &amp; G19 &amp; "_raw" &amp; MID(D19, 5,LEN(D19)-4)</f>
        <v>VHAL_DIDSetAutoLock_raw8</v>
      </c>
      <c r="O20" s="25" t="str">
        <f t="shared" si="7"/>
        <v>VHAL_DIDStaAutoLock_flg</v>
      </c>
      <c r="P20" s="15"/>
      <c r="Q20" s="25"/>
      <c r="R20" s="1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  <c r="AJ20" s="25"/>
      <c r="AK20" s="25"/>
    </row>
    <row r="21" spans="1:37" ht="18.75">
      <c r="A21" s="11" t="s">
        <v>11</v>
      </c>
      <c r="B21" s="12" t="s">
        <v>62</v>
      </c>
      <c r="C21" s="10" t="s">
        <v>14</v>
      </c>
      <c r="D21" s="10" t="s">
        <v>99</v>
      </c>
      <c r="E21" s="10">
        <v>1</v>
      </c>
      <c r="F21" s="10" t="s">
        <v>82</v>
      </c>
      <c r="G21" s="22" t="s">
        <v>94</v>
      </c>
      <c r="H21" s="32" t="str">
        <f t="shared" si="3"/>
        <v>CSOP_DIDGet_DRLDis</v>
      </c>
      <c r="I21" s="15" t="str">
        <f t="shared" si="0"/>
        <v>u16_DIDLen_DRLDis</v>
      </c>
      <c r="J21" s="15" t="str">
        <f t="shared" si="1"/>
        <v>u16_DIDNum_DRLDis</v>
      </c>
      <c r="K21" s="15" t="str">
        <f t="shared" si="2"/>
        <v>u8_DIDSta_DRLDis</v>
      </c>
      <c r="L21" s="22"/>
      <c r="M21" s="33" t="str">
        <f t="shared" si="4"/>
        <v>u8_DRLDis</v>
      </c>
      <c r="N21" s="25"/>
      <c r="O21" s="25"/>
      <c r="P21" s="15" t="str">
        <f t="shared" si="5"/>
        <v>VHAL_DIDGetDRLDis_raw8</v>
      </c>
      <c r="Q21" s="25" t="str">
        <f t="shared" si="8"/>
        <v>VHAL_DIDStaDRLDis_flg</v>
      </c>
      <c r="R21" s="15" t="str">
        <f>"VHAL_DIDFlash" &amp; G22 &amp; "_raw" &amp; MID(D22, 5,LEN(D22)-4)</f>
        <v>VHAL_DIDFlashDRLDis_raw8</v>
      </c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</row>
    <row r="22" spans="1:37" ht="18.75">
      <c r="A22" s="11"/>
      <c r="B22" s="12"/>
      <c r="C22" s="10" t="s">
        <v>14</v>
      </c>
      <c r="D22" s="10" t="s">
        <v>99</v>
      </c>
      <c r="E22" s="10">
        <v>1</v>
      </c>
      <c r="F22" s="10" t="s">
        <v>50</v>
      </c>
      <c r="G22" s="22" t="s">
        <v>63</v>
      </c>
      <c r="H22" s="32" t="str">
        <f t="shared" si="3"/>
        <v>CSOP_DIDSet_DRLDis</v>
      </c>
      <c r="I22" s="15" t="str">
        <f t="shared" si="0"/>
        <v>u16_DIDLen_DRLDis</v>
      </c>
      <c r="J22" s="15" t="str">
        <f t="shared" si="1"/>
        <v>u16_DIDNum_DRLDis</v>
      </c>
      <c r="K22" s="15" t="str">
        <f t="shared" si="2"/>
        <v>u8_DIDSta_DRLDis</v>
      </c>
      <c r="L22" s="22" t="str">
        <f>IF((MID(D21, 5,LEN(D21)-4)/8 &lt; E21), ("u" &amp; MID(D21, 5,LEN(D21)-4) &amp; "Array" &amp; E21*8/MID(D21, 5,LEN(D21)-4) &amp; "_" &amp; G21),  ("u" &amp; MID(D21, 5,LEN(D21)-4) &amp; "_" &amp; G21))</f>
        <v>u8_DRLDis</v>
      </c>
      <c r="M22" s="33" t="str">
        <f t="shared" si="4"/>
        <v>u8_DRLDis</v>
      </c>
      <c r="N22" s="25" t="str">
        <f>"VHAL_DIDSet" &amp; G21 &amp; "_raw" &amp; MID(D21, 5,LEN(D21)-4)</f>
        <v>VHAL_DIDSetDRLDis_raw8</v>
      </c>
      <c r="O22" s="25" t="str">
        <f t="shared" ref="O22:O35" si="9">"VHAL_DIDSta" &amp; G22 &amp; "_flg"</f>
        <v>VHAL_DIDStaDRLDis_flg</v>
      </c>
      <c r="P22" s="15"/>
      <c r="Q22" s="25"/>
      <c r="R22" s="4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5"/>
    </row>
    <row r="23" spans="1:37" ht="18.75">
      <c r="A23" s="11" t="s">
        <v>17</v>
      </c>
      <c r="B23" s="13" t="s">
        <v>64</v>
      </c>
      <c r="C23" s="10" t="s">
        <v>16</v>
      </c>
      <c r="D23" s="10" t="s">
        <v>99</v>
      </c>
      <c r="E23" s="10">
        <v>4</v>
      </c>
      <c r="F23" s="10" t="s">
        <v>50</v>
      </c>
      <c r="G23" s="22" t="s">
        <v>65</v>
      </c>
      <c r="H23" s="32" t="str">
        <f t="shared" si="3"/>
        <v>CSOP_DIDSet_LFSensorID</v>
      </c>
      <c r="I23" s="15" t="str">
        <f t="shared" si="0"/>
        <v>u16_DIDLen_LFSensorID</v>
      </c>
      <c r="J23" s="15" t="str">
        <f t="shared" si="1"/>
        <v>u16_DIDNum_LFSensorID</v>
      </c>
      <c r="K23" s="15" t="str">
        <f t="shared" si="2"/>
        <v>u8_DIDSta_LFSensorID</v>
      </c>
      <c r="L23" s="22" t="str">
        <f>IF((MID(D23, 5,LEN(D23)-4)/8 &lt; E23), ("u" &amp; MID(D23, 5,LEN(D23)-4) &amp; "Array" &amp; E23*8/MID(D23, 5,LEN(D23)-4) &amp; "_" &amp; G23),  ("u" &amp; MID(D23, 5,LEN(D23)-4) &amp; "_" &amp; G23))</f>
        <v>u8Array4_LFSensorID</v>
      </c>
      <c r="M23" s="33"/>
      <c r="N23" s="25" t="str">
        <f t="shared" ref="N23:N35" si="10">"VHAL_DIDSet" &amp; G23 &amp; "_raw" &amp; MID(D23, 5,LEN(D23)-4)</f>
        <v>VHAL_DIDSetLFSensorID_raw8</v>
      </c>
      <c r="O23" s="25" t="str">
        <f t="shared" si="9"/>
        <v>VHAL_DIDStaLFSensorID_flg</v>
      </c>
      <c r="P23" s="15"/>
      <c r="Q23" s="25"/>
      <c r="R23" s="1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  <c r="AJ23" s="25"/>
      <c r="AK23" s="25"/>
    </row>
    <row r="24" spans="1:37" ht="18.75">
      <c r="A24" s="11" t="s">
        <v>18</v>
      </c>
      <c r="B24" s="13" t="s">
        <v>19</v>
      </c>
      <c r="C24" s="10" t="s">
        <v>16</v>
      </c>
      <c r="D24" s="10" t="s">
        <v>99</v>
      </c>
      <c r="E24" s="10">
        <v>4</v>
      </c>
      <c r="F24" s="10" t="s">
        <v>50</v>
      </c>
      <c r="G24" s="22" t="s">
        <v>66</v>
      </c>
      <c r="H24" s="32" t="str">
        <f t="shared" si="3"/>
        <v>CSOP_DIDSet_RFSensorID</v>
      </c>
      <c r="I24" s="15" t="str">
        <f t="shared" si="0"/>
        <v>u16_DIDLen_RFSensorID</v>
      </c>
      <c r="J24" s="15" t="str">
        <f t="shared" si="1"/>
        <v>u16_DIDNum_RFSensorID</v>
      </c>
      <c r="K24" s="15" t="str">
        <f t="shared" si="2"/>
        <v>u8_DIDSta_RFSensorID</v>
      </c>
      <c r="L24" s="22" t="str">
        <f t="shared" ref="L24:L35" si="11">IF((MID(D24, 5,LEN(D24)-4)/8 &lt; E24), ("u" &amp; MID(D24, 5,LEN(D24)-4) &amp; "Array" &amp; E24*8/MID(D24, 5,LEN(D24)-4) &amp; "_" &amp; G24),  ("u" &amp; MID(D24, 5,LEN(D24)-4) &amp; "_" &amp; G24))</f>
        <v>u8Array4_RFSensorID</v>
      </c>
      <c r="M24" s="33" t="str">
        <f t="shared" si="4"/>
        <v>u8Array4_RFSensorID</v>
      </c>
      <c r="N24" s="25" t="str">
        <f t="shared" si="10"/>
        <v>VHAL_DIDSetRFSensorID_raw8</v>
      </c>
      <c r="O24" s="25" t="str">
        <f t="shared" si="9"/>
        <v>VHAL_DIDStaRFSensorID_flg</v>
      </c>
      <c r="P24" s="15"/>
      <c r="Q24" s="25"/>
      <c r="R24" s="1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</row>
    <row r="25" spans="1:37" ht="18.75">
      <c r="A25" s="11" t="s">
        <v>20</v>
      </c>
      <c r="B25" s="13" t="s">
        <v>21</v>
      </c>
      <c r="C25" s="10" t="s">
        <v>16</v>
      </c>
      <c r="D25" s="10" t="s">
        <v>99</v>
      </c>
      <c r="E25" s="10">
        <v>4</v>
      </c>
      <c r="F25" s="10" t="s">
        <v>50</v>
      </c>
      <c r="G25" s="22" t="s">
        <v>67</v>
      </c>
      <c r="H25" s="32" t="str">
        <f t="shared" si="3"/>
        <v>CSOP_DIDSet_LRSensorID</v>
      </c>
      <c r="I25" s="15" t="str">
        <f t="shared" si="0"/>
        <v>u16_DIDLen_LRSensorID</v>
      </c>
      <c r="J25" s="15" t="str">
        <f t="shared" si="1"/>
        <v>u16_DIDNum_LRSensorID</v>
      </c>
      <c r="K25" s="15" t="str">
        <f t="shared" si="2"/>
        <v>u8_DIDSta_LRSensorID</v>
      </c>
      <c r="L25" s="22" t="str">
        <f t="shared" si="11"/>
        <v>u8Array4_LRSensorID</v>
      </c>
      <c r="M25" s="33"/>
      <c r="N25" s="25" t="str">
        <f t="shared" si="10"/>
        <v>VHAL_DIDSetLRSensorID_raw8</v>
      </c>
      <c r="O25" s="25" t="str">
        <f t="shared" si="9"/>
        <v>VHAL_DIDStaLRSensorID_flg</v>
      </c>
      <c r="P25" s="15"/>
      <c r="Q25" s="25"/>
      <c r="R25" s="1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</row>
    <row r="26" spans="1:37" ht="18.75">
      <c r="A26" s="11" t="s">
        <v>22</v>
      </c>
      <c r="B26" s="13" t="s">
        <v>23</v>
      </c>
      <c r="C26" s="10" t="s">
        <v>16</v>
      </c>
      <c r="D26" s="10" t="s">
        <v>99</v>
      </c>
      <c r="E26" s="10">
        <v>4</v>
      </c>
      <c r="F26" s="10" t="s">
        <v>50</v>
      </c>
      <c r="G26" s="22" t="s">
        <v>68</v>
      </c>
      <c r="H26" s="32" t="str">
        <f t="shared" si="3"/>
        <v>CSOP_DIDSet_RRSensorID</v>
      </c>
      <c r="I26" s="15" t="str">
        <f t="shared" si="0"/>
        <v>u16_DIDLen_RRSensorID</v>
      </c>
      <c r="J26" s="15" t="str">
        <f t="shared" si="1"/>
        <v>u16_DIDNum_RRSensorID</v>
      </c>
      <c r="K26" s="15" t="str">
        <f t="shared" si="2"/>
        <v>u8_DIDSta_RRSensorID</v>
      </c>
      <c r="L26" s="22" t="str">
        <f t="shared" si="11"/>
        <v>u8Array4_RRSensorID</v>
      </c>
      <c r="M26" s="33" t="str">
        <f t="shared" si="4"/>
        <v>u8Array4_RRSensorID</v>
      </c>
      <c r="N26" s="25" t="str">
        <f t="shared" si="10"/>
        <v>VHAL_DIDSetRRSensorID_raw8</v>
      </c>
      <c r="O26" s="25" t="str">
        <f t="shared" si="9"/>
        <v>VHAL_DIDStaRRSensorID_flg</v>
      </c>
      <c r="P26" s="15"/>
      <c r="Q26" s="25"/>
      <c r="R26" s="1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</row>
    <row r="27" spans="1:37" ht="18.75">
      <c r="A27" s="11" t="s">
        <v>24</v>
      </c>
      <c r="B27" s="12" t="s">
        <v>25</v>
      </c>
      <c r="C27" s="10" t="s">
        <v>16</v>
      </c>
      <c r="D27" s="10" t="s">
        <v>99</v>
      </c>
      <c r="E27" s="10">
        <v>4</v>
      </c>
      <c r="F27" s="10" t="s">
        <v>50</v>
      </c>
      <c r="G27" s="22" t="s">
        <v>69</v>
      </c>
      <c r="H27" s="32" t="str">
        <f t="shared" si="3"/>
        <v>CSOP_DIDSet_WhlPres</v>
      </c>
      <c r="I27" s="15" t="str">
        <f t="shared" si="0"/>
        <v>u16_DIDLen_WhlPres</v>
      </c>
      <c r="J27" s="15" t="str">
        <f t="shared" si="1"/>
        <v>u16_DIDNum_WhlPres</v>
      </c>
      <c r="K27" s="15" t="str">
        <f t="shared" si="2"/>
        <v>u8_DIDSta_WhlPres</v>
      </c>
      <c r="L27" s="22" t="str">
        <f t="shared" si="11"/>
        <v>u8Array4_WhlPres</v>
      </c>
      <c r="M27" s="33"/>
      <c r="N27" s="25" t="str">
        <f t="shared" si="10"/>
        <v>VHAL_DIDSetWhlPres_raw8</v>
      </c>
      <c r="O27" s="25" t="str">
        <f t="shared" si="9"/>
        <v>VHAL_DIDStaWhlPres_flg</v>
      </c>
      <c r="P27" s="15"/>
      <c r="Q27" s="25"/>
      <c r="R27" s="1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</row>
    <row r="28" spans="1:37" ht="18.75">
      <c r="A28" s="11" t="s">
        <v>26</v>
      </c>
      <c r="B28" s="12" t="s">
        <v>27</v>
      </c>
      <c r="C28" s="10" t="s">
        <v>16</v>
      </c>
      <c r="D28" s="10" t="s">
        <v>99</v>
      </c>
      <c r="E28" s="10">
        <v>4</v>
      </c>
      <c r="F28" s="10" t="s">
        <v>50</v>
      </c>
      <c r="G28" s="22" t="s">
        <v>70</v>
      </c>
      <c r="H28" s="32" t="str">
        <f t="shared" si="3"/>
        <v>CSOP_DIDSet_WhlTmp</v>
      </c>
      <c r="I28" s="15" t="str">
        <f t="shared" si="0"/>
        <v>u16_DIDLen_WhlTmp</v>
      </c>
      <c r="J28" s="15" t="str">
        <f t="shared" si="1"/>
        <v>u16_DIDNum_WhlTmp</v>
      </c>
      <c r="K28" s="15" t="str">
        <f t="shared" si="2"/>
        <v>u8_DIDSta_WhlTmp</v>
      </c>
      <c r="L28" s="22" t="str">
        <f t="shared" si="11"/>
        <v>u8Array4_WhlTmp</v>
      </c>
      <c r="M28" s="33" t="str">
        <f t="shared" si="4"/>
        <v>u8Array4_WhlTmp</v>
      </c>
      <c r="N28" s="25" t="str">
        <f t="shared" si="10"/>
        <v>VHAL_DIDSetWhlTmp_raw8</v>
      </c>
      <c r="O28" s="25" t="str">
        <f t="shared" si="9"/>
        <v>VHAL_DIDStaWhlTmp_flg</v>
      </c>
      <c r="P28" s="15"/>
      <c r="Q28" s="25"/>
      <c r="R28" s="1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</row>
    <row r="29" spans="1:37" ht="18.75">
      <c r="A29" s="11" t="s">
        <v>28</v>
      </c>
      <c r="B29" s="12" t="s">
        <v>29</v>
      </c>
      <c r="C29" s="10" t="s">
        <v>16</v>
      </c>
      <c r="D29" s="10" t="s">
        <v>98</v>
      </c>
      <c r="E29" s="10">
        <v>1</v>
      </c>
      <c r="F29" s="10" t="s">
        <v>50</v>
      </c>
      <c r="G29" s="22" t="s">
        <v>71</v>
      </c>
      <c r="H29" s="32" t="str">
        <f t="shared" si="3"/>
        <v>CSOP_DIDSet_WhlSensorBattSta</v>
      </c>
      <c r="I29" s="15" t="str">
        <f t="shared" si="0"/>
        <v>u16_DIDLen_WhlSensorBattSta</v>
      </c>
      <c r="J29" s="15" t="str">
        <f t="shared" si="1"/>
        <v>u16_DIDNum_WhlSensorBattSta</v>
      </c>
      <c r="K29" s="15" t="str">
        <f t="shared" si="2"/>
        <v>u8_DIDSta_WhlSensorBattSta</v>
      </c>
      <c r="L29" s="22" t="str">
        <f t="shared" si="11"/>
        <v>u8_WhlSensorBattSta</v>
      </c>
      <c r="M29" s="33"/>
      <c r="N29" s="25" t="str">
        <f t="shared" si="10"/>
        <v>VHAL_DIDSetWhlSensorBattSta_raw8</v>
      </c>
      <c r="O29" s="25" t="str">
        <f t="shared" si="9"/>
        <v>VHAL_DIDStaWhlSensorBattSta_flg</v>
      </c>
      <c r="P29" s="15"/>
      <c r="Q29" s="25"/>
      <c r="R29" s="1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25"/>
      <c r="AK29" s="25"/>
    </row>
    <row r="30" spans="1:37" ht="18.75">
      <c r="A30" s="11" t="s">
        <v>30</v>
      </c>
      <c r="B30" s="13" t="s">
        <v>31</v>
      </c>
      <c r="C30" s="10" t="s">
        <v>16</v>
      </c>
      <c r="D30" s="10" t="s">
        <v>98</v>
      </c>
      <c r="E30" s="10">
        <v>1</v>
      </c>
      <c r="F30" s="10" t="s">
        <v>50</v>
      </c>
      <c r="G30" s="22" t="s">
        <v>72</v>
      </c>
      <c r="H30" s="32" t="str">
        <f t="shared" si="3"/>
        <v>CSOP_DIDSet_LFLowPresThre</v>
      </c>
      <c r="I30" s="15" t="str">
        <f t="shared" si="0"/>
        <v>u16_DIDLen_LFLowPresThre</v>
      </c>
      <c r="J30" s="15" t="str">
        <f t="shared" si="1"/>
        <v>u16_DIDNum_LFLowPresThre</v>
      </c>
      <c r="K30" s="15" t="str">
        <f t="shared" si="2"/>
        <v>u8_DIDSta_LFLowPresThre</v>
      </c>
      <c r="L30" s="22" t="str">
        <f t="shared" si="11"/>
        <v>u8_LFLowPresThre</v>
      </c>
      <c r="M30" s="33" t="str">
        <f t="shared" si="4"/>
        <v>u8_LFLowPresThre</v>
      </c>
      <c r="N30" s="25" t="str">
        <f t="shared" si="10"/>
        <v>VHAL_DIDSetLFLowPresThre_raw8</v>
      </c>
      <c r="O30" s="25" t="str">
        <f t="shared" si="9"/>
        <v>VHAL_DIDStaLFLowPresThre_flg</v>
      </c>
      <c r="P30" s="15"/>
      <c r="Q30" s="25"/>
      <c r="R30" s="1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  <c r="AJ30" s="25"/>
      <c r="AK30" s="25"/>
    </row>
    <row r="31" spans="1:37" ht="18.75">
      <c r="A31" s="11" t="s">
        <v>32</v>
      </c>
      <c r="B31" s="13" t="s">
        <v>33</v>
      </c>
      <c r="C31" s="10" t="s">
        <v>16</v>
      </c>
      <c r="D31" s="10" t="s">
        <v>98</v>
      </c>
      <c r="E31" s="10">
        <v>1</v>
      </c>
      <c r="F31" s="10" t="s">
        <v>50</v>
      </c>
      <c r="G31" s="22" t="s">
        <v>73</v>
      </c>
      <c r="H31" s="32" t="str">
        <f t="shared" si="3"/>
        <v>CSOP_DIDSet_RFLowPresThre</v>
      </c>
      <c r="I31" s="15" t="str">
        <f t="shared" si="0"/>
        <v>u16_DIDLen_RFLowPresThre</v>
      </c>
      <c r="J31" s="15" t="str">
        <f t="shared" si="1"/>
        <v>u16_DIDNum_RFLowPresThre</v>
      </c>
      <c r="K31" s="15" t="str">
        <f t="shared" si="2"/>
        <v>u8_DIDSta_RFLowPresThre</v>
      </c>
      <c r="L31" s="22" t="str">
        <f t="shared" si="11"/>
        <v>u8_RFLowPresThre</v>
      </c>
      <c r="M31" s="33"/>
      <c r="N31" s="25" t="str">
        <f t="shared" si="10"/>
        <v>VHAL_DIDSetRFLowPresThre_raw8</v>
      </c>
      <c r="O31" s="25" t="str">
        <f t="shared" si="9"/>
        <v>VHAL_DIDStaRFLowPresThre_flg</v>
      </c>
      <c r="P31" s="15"/>
      <c r="Q31" s="25"/>
      <c r="R31" s="1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  <c r="AJ31" s="25"/>
      <c r="AK31" s="25"/>
    </row>
    <row r="32" spans="1:37" ht="18.75">
      <c r="A32" s="11" t="s">
        <v>34</v>
      </c>
      <c r="B32" s="13" t="s">
        <v>35</v>
      </c>
      <c r="C32" s="10" t="s">
        <v>16</v>
      </c>
      <c r="D32" s="10" t="s">
        <v>98</v>
      </c>
      <c r="E32" s="10">
        <v>1</v>
      </c>
      <c r="F32" s="10" t="s">
        <v>50</v>
      </c>
      <c r="G32" s="22" t="s">
        <v>74</v>
      </c>
      <c r="H32" s="32" t="str">
        <f t="shared" si="3"/>
        <v>CSOP_DIDSet_LRLowPresThre</v>
      </c>
      <c r="I32" s="15" t="str">
        <f t="shared" si="0"/>
        <v>u16_DIDLen_LRLowPresThre</v>
      </c>
      <c r="J32" s="15" t="str">
        <f t="shared" si="1"/>
        <v>u16_DIDNum_LRLowPresThre</v>
      </c>
      <c r="K32" s="15" t="str">
        <f t="shared" si="2"/>
        <v>u8_DIDSta_LRLowPresThre</v>
      </c>
      <c r="L32" s="22" t="str">
        <f t="shared" si="11"/>
        <v>u8_LRLowPresThre</v>
      </c>
      <c r="M32" s="33" t="str">
        <f t="shared" si="4"/>
        <v>u8_LRLowPresThre</v>
      </c>
      <c r="N32" s="25" t="str">
        <f t="shared" si="10"/>
        <v>VHAL_DIDSetLRLowPresThre_raw8</v>
      </c>
      <c r="O32" s="25" t="str">
        <f t="shared" si="9"/>
        <v>VHAL_DIDStaLRLowPresThre_flg</v>
      </c>
      <c r="P32" s="15"/>
      <c r="Q32" s="25"/>
      <c r="R32" s="1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</row>
    <row r="33" spans="1:37" ht="18.75">
      <c r="A33" s="11" t="s">
        <v>36</v>
      </c>
      <c r="B33" s="13" t="s">
        <v>37</v>
      </c>
      <c r="C33" s="10" t="s">
        <v>16</v>
      </c>
      <c r="D33" s="10" t="s">
        <v>98</v>
      </c>
      <c r="E33" s="10">
        <v>1</v>
      </c>
      <c r="F33" s="10" t="s">
        <v>50</v>
      </c>
      <c r="G33" s="22" t="s">
        <v>75</v>
      </c>
      <c r="H33" s="32" t="str">
        <f t="shared" si="3"/>
        <v>CSOP_DIDSet_RRLowPresThre</v>
      </c>
      <c r="I33" s="15" t="str">
        <f t="shared" si="0"/>
        <v>u16_DIDLen_RRLowPresThre</v>
      </c>
      <c r="J33" s="15" t="str">
        <f t="shared" si="1"/>
        <v>u16_DIDNum_RRLowPresThre</v>
      </c>
      <c r="K33" s="15" t="str">
        <f t="shared" si="2"/>
        <v>u8_DIDSta_RRLowPresThre</v>
      </c>
      <c r="L33" s="22" t="str">
        <f t="shared" si="11"/>
        <v>u8_RRLowPresThre</v>
      </c>
      <c r="M33" s="33"/>
      <c r="N33" s="25" t="str">
        <f t="shared" si="10"/>
        <v>VHAL_DIDSetRRLowPresThre_raw8</v>
      </c>
      <c r="O33" s="25" t="str">
        <f t="shared" si="9"/>
        <v>VHAL_DIDStaRRLowPresThre_flg</v>
      </c>
      <c r="P33" s="15"/>
      <c r="Q33" s="25"/>
      <c r="R33" s="1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</row>
    <row r="34" spans="1:37" ht="18.75">
      <c r="A34" s="11" t="s">
        <v>38</v>
      </c>
      <c r="B34" s="12" t="s">
        <v>39</v>
      </c>
      <c r="C34" s="10" t="s">
        <v>16</v>
      </c>
      <c r="D34" s="10" t="s">
        <v>98</v>
      </c>
      <c r="E34" s="10">
        <v>1</v>
      </c>
      <c r="F34" s="10" t="s">
        <v>50</v>
      </c>
      <c r="G34" s="22" t="s">
        <v>89</v>
      </c>
      <c r="H34" s="32" t="str">
        <f t="shared" si="3"/>
        <v>CSOP_DIDSet_SensorMode</v>
      </c>
      <c r="I34" s="15" t="str">
        <f t="shared" si="0"/>
        <v>u16_DIDLen_SensorMode</v>
      </c>
      <c r="J34" s="15" t="str">
        <f t="shared" si="1"/>
        <v>u16_DIDNum_SensorMode</v>
      </c>
      <c r="K34" s="15" t="str">
        <f t="shared" si="2"/>
        <v>u8_DIDSta_SensorMode</v>
      </c>
      <c r="L34" s="22" t="str">
        <f t="shared" si="11"/>
        <v>u8_SensorMode</v>
      </c>
      <c r="M34" s="33" t="str">
        <f t="shared" si="4"/>
        <v>u8_SensorMode</v>
      </c>
      <c r="N34" s="25" t="str">
        <f t="shared" si="10"/>
        <v>VHAL_DIDSetSensorMode_raw8</v>
      </c>
      <c r="O34" s="25" t="str">
        <f t="shared" si="9"/>
        <v>VHAL_DIDStaSensorMode_flg</v>
      </c>
      <c r="P34" s="15"/>
      <c r="Q34" s="25"/>
      <c r="R34" s="1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</row>
    <row r="35" spans="1:37" ht="18.75">
      <c r="A35" s="11" t="s">
        <v>40</v>
      </c>
      <c r="B35" s="12" t="s">
        <v>76</v>
      </c>
      <c r="C35" s="10" t="s">
        <v>16</v>
      </c>
      <c r="D35" s="10" t="s">
        <v>98</v>
      </c>
      <c r="E35" s="10">
        <v>1</v>
      </c>
      <c r="F35" s="10" t="s">
        <v>50</v>
      </c>
      <c r="G35" s="22" t="s">
        <v>77</v>
      </c>
      <c r="H35" s="32" t="str">
        <f t="shared" si="3"/>
        <v>CSOP_DIDSet_TPMSLearnSta</v>
      </c>
      <c r="I35" s="15" t="str">
        <f t="shared" si="0"/>
        <v>u16_DIDLen_TPMSLearnSta</v>
      </c>
      <c r="J35" s="15" t="str">
        <f t="shared" si="1"/>
        <v>u16_DIDNum_TPMSLearnSta</v>
      </c>
      <c r="K35" s="15" t="str">
        <f t="shared" si="2"/>
        <v>u8_DIDSta_TPMSLearnSta</v>
      </c>
      <c r="L35" s="22" t="str">
        <f t="shared" si="11"/>
        <v>u8_TPMSLearnSta</v>
      </c>
      <c r="M35" s="33"/>
      <c r="N35" s="25" t="str">
        <f t="shared" si="10"/>
        <v>VHAL_DIDSetTPMSLearnSta_raw8</v>
      </c>
      <c r="O35" s="25" t="str">
        <f t="shared" si="9"/>
        <v>VHAL_DIDStaTPMSLearnSta_flg</v>
      </c>
      <c r="P35" s="15"/>
      <c r="Q35" s="25"/>
      <c r="R35" s="15"/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25"/>
      <c r="AD35" s="25"/>
      <c r="AE35" s="25"/>
      <c r="AF35" s="25"/>
      <c r="AG35" s="25"/>
      <c r="AH35" s="25"/>
      <c r="AI35" s="25"/>
      <c r="AJ35" s="25"/>
      <c r="AK35" s="25"/>
    </row>
    <row r="36" spans="1:37" ht="18.75">
      <c r="A36" s="11" t="s">
        <v>103</v>
      </c>
      <c r="B36" s="12" t="s">
        <v>105</v>
      </c>
      <c r="C36" s="10" t="s">
        <v>109</v>
      </c>
      <c r="D36" s="10" t="s">
        <v>98</v>
      </c>
      <c r="E36" s="10">
        <v>16</v>
      </c>
      <c r="F36" s="10" t="s">
        <v>82</v>
      </c>
      <c r="G36" s="22" t="s">
        <v>112</v>
      </c>
      <c r="H36" s="32" t="str">
        <f t="shared" si="3"/>
        <v>CSOP_DIDGet_USSConfig</v>
      </c>
      <c r="I36" s="15" t="str">
        <f t="shared" si="0"/>
        <v>u16_DIDLen_USSConfig</v>
      </c>
      <c r="J36" s="15" t="str">
        <f t="shared" si="1"/>
        <v>u16_DIDNum_USSConfig</v>
      </c>
      <c r="K36" s="15" t="str">
        <f t="shared" si="2"/>
        <v>u8_DIDSta_USSConfig</v>
      </c>
      <c r="M36" s="33" t="str">
        <f t="shared" si="4"/>
        <v>u8Array16_USSConfig</v>
      </c>
      <c r="O36" s="25"/>
      <c r="P36" s="15" t="str">
        <f>"VHAL_DIDGet" &amp; G37 &amp; "_raw" &amp; MID(D37, 5,LEN(D37)-4)</f>
        <v>VHAL_DIDGetUSSConfig_raw8</v>
      </c>
      <c r="Q36" s="25" t="str">
        <f>"VHAL_DIDSta" &amp; G36 &amp; "_flg"</f>
        <v>VHAL_DIDStaUSSConfig_flg</v>
      </c>
      <c r="R36" s="15" t="str">
        <f t="shared" si="6"/>
        <v>VHAL_DIDFlashUSSConfig_raw8</v>
      </c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5"/>
      <c r="AE36" s="25"/>
      <c r="AF36" s="25"/>
      <c r="AG36" s="25"/>
      <c r="AH36" s="25"/>
      <c r="AI36" s="25"/>
      <c r="AJ36" s="25"/>
      <c r="AK36" s="25"/>
    </row>
    <row r="37" spans="1:37" ht="18.75">
      <c r="A37" s="11"/>
      <c r="B37" s="12"/>
      <c r="C37" s="10" t="s">
        <v>109</v>
      </c>
      <c r="D37" s="10" t="s">
        <v>98</v>
      </c>
      <c r="E37" s="10">
        <v>16</v>
      </c>
      <c r="F37" s="10" t="s">
        <v>50</v>
      </c>
      <c r="G37" s="22" t="s">
        <v>112</v>
      </c>
      <c r="H37" s="32" t="str">
        <f t="shared" ref="H37:H41" si="12">IF(F37="W", "CSOP_DIDGet_" &amp; G37, "CSOP_DIDSet_" &amp; G37)</f>
        <v>CSOP_DIDSet_USSConfig</v>
      </c>
      <c r="I37" s="15" t="str">
        <f t="shared" ref="I37:I41" si="13" xml:space="preserve"> "u16_DIDLen_" &amp; G37</f>
        <v>u16_DIDLen_USSConfig</v>
      </c>
      <c r="J37" s="15" t="str">
        <f t="shared" ref="J37:J41" si="14" xml:space="preserve"> "u16_DIDNum_" &amp; G37</f>
        <v>u16_DIDNum_USSConfig</v>
      </c>
      <c r="K37" s="15" t="str">
        <f t="shared" ref="K37:K41" si="15" xml:space="preserve"> "u8_DIDSta_" &amp; G37</f>
        <v>u8_DIDSta_USSConfig</v>
      </c>
      <c r="L37" s="22" t="str">
        <f>IF((MID(D36, 5,LEN(D36)-4)/8 &lt; E36), ("u" &amp; MID(D36, 5,LEN(D36)-4) &amp; "Array" &amp; E36*8/MID(D36, 5,LEN(D36)-4) &amp; "_" &amp; G36),  ("u" &amp; MID(D36, 5,LEN(D36)-4) &amp; "_" &amp; G36))</f>
        <v>u8Array16_USSConfig</v>
      </c>
      <c r="M37" s="33"/>
      <c r="N37" s="25" t="str">
        <f>"VHAL_DIDSet" &amp; G36 &amp; "_raw" &amp; MID(D36, 5,LEN(D36)-4)</f>
        <v>VHAL_DIDSetUSSConfig_raw8</v>
      </c>
      <c r="O37" s="25" t="str">
        <f t="shared" ref="O37:O41" si="16">"VHAL_DIDSta" &amp; G37 &amp; "_flg"</f>
        <v>VHAL_DIDStaUSSConfig_flg</v>
      </c>
      <c r="P37" s="15"/>
      <c r="Q37" s="25"/>
      <c r="R37" s="1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G37" s="25"/>
      <c r="AH37" s="25"/>
      <c r="AI37" s="25"/>
      <c r="AJ37" s="25"/>
      <c r="AK37" s="25"/>
    </row>
    <row r="38" spans="1:37" ht="18.75">
      <c r="A38" s="11" t="s">
        <v>104</v>
      </c>
      <c r="B38" s="12" t="s">
        <v>106</v>
      </c>
      <c r="C38" s="10" t="s">
        <v>109</v>
      </c>
      <c r="D38" s="10" t="s">
        <v>98</v>
      </c>
      <c r="E38" s="10">
        <v>16</v>
      </c>
      <c r="F38" s="10" t="s">
        <v>82</v>
      </c>
      <c r="G38" s="22" t="s">
        <v>110</v>
      </c>
      <c r="H38" s="32" t="str">
        <f t="shared" si="12"/>
        <v>CSOP_DIDGet_TireSize</v>
      </c>
      <c r="I38" s="15" t="str">
        <f t="shared" si="13"/>
        <v>u16_DIDLen_TireSize</v>
      </c>
      <c r="J38" s="15" t="str">
        <f t="shared" si="14"/>
        <v>u16_DIDNum_TireSize</v>
      </c>
      <c r="K38" s="15" t="str">
        <f t="shared" si="15"/>
        <v>u8_DIDSta_TireSize</v>
      </c>
      <c r="L38" s="22"/>
      <c r="M38" s="33" t="str">
        <f t="shared" si="4"/>
        <v>u8Array16_TireSize</v>
      </c>
      <c r="N38" s="25"/>
      <c r="O38" s="25"/>
      <c r="P38" s="15" t="str">
        <f>"VHAL_DIDGet" &amp; G39 &amp; "_raw" &amp; MID(D39, 5,LEN(D39)-4)</f>
        <v>VHAL_DIDGetTireSize_raw8</v>
      </c>
      <c r="Q38" s="25" t="str">
        <f>"VHAL_DIDSta" &amp; G38 &amp; "_flg"</f>
        <v>VHAL_DIDStaTireSize_flg</v>
      </c>
      <c r="R38" s="15" t="str">
        <f t="shared" si="6"/>
        <v>VHAL_DIDFlashTireSize_raw8</v>
      </c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AG38" s="25"/>
      <c r="AH38" s="25"/>
      <c r="AI38" s="25"/>
      <c r="AJ38" s="25"/>
      <c r="AK38" s="25"/>
    </row>
    <row r="39" spans="1:37" ht="18.75">
      <c r="A39" s="11"/>
      <c r="B39" s="12"/>
      <c r="C39" s="10" t="s">
        <v>109</v>
      </c>
      <c r="D39" s="10" t="s">
        <v>98</v>
      </c>
      <c r="E39" s="10">
        <v>16</v>
      </c>
      <c r="F39" s="10" t="s">
        <v>50</v>
      </c>
      <c r="G39" s="22" t="s">
        <v>110</v>
      </c>
      <c r="H39" s="32" t="str">
        <f t="shared" si="12"/>
        <v>CSOP_DIDSet_TireSize</v>
      </c>
      <c r="I39" s="15" t="str">
        <f t="shared" si="13"/>
        <v>u16_DIDLen_TireSize</v>
      </c>
      <c r="J39" s="15" t="str">
        <f t="shared" si="14"/>
        <v>u16_DIDNum_TireSize</v>
      </c>
      <c r="K39" s="15" t="str">
        <f t="shared" si="15"/>
        <v>u8_DIDSta_TireSize</v>
      </c>
      <c r="L39" s="22" t="str">
        <f>IF((MID(D38, 5,LEN(D38)-4)/8 &lt; E38), ("u" &amp; MID(D38, 5,LEN(D38)-4) &amp; "Array" &amp; E38*8/MID(D38, 5,LEN(D38)-4) &amp; "_" &amp; G38),  ("u" &amp; MID(D38, 5,LEN(D38)-4) &amp; "_" &amp; G38))</f>
        <v>u8Array16_TireSize</v>
      </c>
      <c r="M39" s="33"/>
      <c r="N39" s="25" t="str">
        <f>"VHAL_DIDSet" &amp; G38 &amp; "_raw" &amp; MID(D38, 5,LEN(D38)-4)</f>
        <v>VHAL_DIDSetTireSize_raw8</v>
      </c>
      <c r="O39" s="25" t="str">
        <f t="shared" si="16"/>
        <v>VHAL_DIDStaTireSize_flg</v>
      </c>
      <c r="P39" s="15"/>
      <c r="Q39" s="25"/>
      <c r="R39" s="1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25"/>
    </row>
    <row r="40" spans="1:37" ht="18.75">
      <c r="A40" s="11" t="s">
        <v>107</v>
      </c>
      <c r="B40" s="12" t="s">
        <v>108</v>
      </c>
      <c r="C40" s="10" t="s">
        <v>109</v>
      </c>
      <c r="D40" s="10" t="s">
        <v>98</v>
      </c>
      <c r="E40" s="10">
        <v>16</v>
      </c>
      <c r="F40" s="10" t="s">
        <v>82</v>
      </c>
      <c r="G40" s="22" t="s">
        <v>111</v>
      </c>
      <c r="H40" s="32" t="str">
        <f t="shared" si="12"/>
        <v>CSOP_DIDGet_APSFunConfig</v>
      </c>
      <c r="I40" s="15" t="str">
        <f t="shared" si="13"/>
        <v>u16_DIDLen_APSFunConfig</v>
      </c>
      <c r="J40" s="15" t="str">
        <f t="shared" si="14"/>
        <v>u16_DIDNum_APSFunConfig</v>
      </c>
      <c r="K40" s="15" t="str">
        <f t="shared" si="15"/>
        <v>u8_DIDSta_APSFunConfig</v>
      </c>
      <c r="L40" s="22"/>
      <c r="M40" s="33" t="str">
        <f t="shared" si="4"/>
        <v>u8Array16_APSFunConfig</v>
      </c>
      <c r="N40" s="25"/>
      <c r="O40" s="25"/>
      <c r="P40" s="15" t="str">
        <f>"VHAL_DIDGet" &amp; G41 &amp; "_raw" &amp; MID(D41, 5,LEN(D41)-4)</f>
        <v>VHAL_DIDGetAPSFunConfig_raw8</v>
      </c>
      <c r="Q40" s="25" t="str">
        <f>"VHAL_DIDSta" &amp; G40 &amp; "_flg"</f>
        <v>VHAL_DIDStaAPSFunConfig_flg</v>
      </c>
      <c r="R40" s="15" t="str">
        <f t="shared" si="6"/>
        <v>VHAL_DIDFlashAPSFunConfig_raw8</v>
      </c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</row>
    <row r="41" spans="1:37" ht="18.75">
      <c r="A41" s="11"/>
      <c r="B41" s="12"/>
      <c r="C41" s="10" t="s">
        <v>109</v>
      </c>
      <c r="D41" s="10" t="s">
        <v>98</v>
      </c>
      <c r="E41" s="10">
        <v>16</v>
      </c>
      <c r="F41" s="10" t="s">
        <v>50</v>
      </c>
      <c r="G41" s="22" t="s">
        <v>111</v>
      </c>
      <c r="H41" s="32" t="str">
        <f t="shared" si="12"/>
        <v>CSOP_DIDSet_APSFunConfig</v>
      </c>
      <c r="I41" s="15" t="str">
        <f t="shared" si="13"/>
        <v>u16_DIDLen_APSFunConfig</v>
      </c>
      <c r="J41" s="15" t="str">
        <f t="shared" si="14"/>
        <v>u16_DIDNum_APSFunConfig</v>
      </c>
      <c r="K41" s="15" t="str">
        <f t="shared" si="15"/>
        <v>u8_DIDSta_APSFunConfig</v>
      </c>
      <c r="L41" s="22" t="str">
        <f>IF((MID(D40, 5,LEN(D40)-4)/8 &lt; E40), ("u" &amp; MID(D40, 5,LEN(D40)-4) &amp; "Array" &amp; E40*8/MID(D40, 5,LEN(D40)-4) &amp; "_" &amp; G40),  ("u" &amp; MID(D40, 5,LEN(D40)-4) &amp; "_" &amp; G40))</f>
        <v>u8Array16_APSFunConfig</v>
      </c>
      <c r="M41" s="33"/>
      <c r="N41" s="25" t="str">
        <f>"VHAL_DIDSet" &amp; G40 &amp; "_raw" &amp; MID(D40, 5,LEN(D40)-4)</f>
        <v>VHAL_DIDSetAPSFunConfig_raw8</v>
      </c>
      <c r="O41" s="25" t="str">
        <f t="shared" si="16"/>
        <v>VHAL_DIDStaAPSFunConfig_flg</v>
      </c>
      <c r="P41" s="4"/>
      <c r="Q41" s="15"/>
      <c r="R41" s="1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I41" s="25"/>
      <c r="AJ41" s="25"/>
      <c r="AK41" s="25"/>
    </row>
  </sheetData>
  <phoneticPr fontId="1" type="noConversion"/>
  <conditionalFormatting sqref="A9:B41">
    <cfRule type="cellIs" dxfId="0" priority="1" stopIfTrue="1" operator="equal">
      <formula>"tbd"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林柏毅(Boki.BY.Lin)</dc:creator>
  <cp:lastModifiedBy>林柏毅(Boki.BY.Lin)</cp:lastModifiedBy>
  <dcterms:created xsi:type="dcterms:W3CDTF">2024-04-24T05:04:47Z</dcterms:created>
  <dcterms:modified xsi:type="dcterms:W3CDTF">2024-10-07T05:43:00Z</dcterms:modified>
</cp:coreProperties>
</file>