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hringar\Desktop\"/>
    </mc:Choice>
  </mc:AlternateContent>
  <bookViews>
    <workbookView xWindow="480" yWindow="75" windowWidth="22710" windowHeight="11625"/>
  </bookViews>
  <sheets>
    <sheet name="Cover Page" sheetId="5" r:id="rId1"/>
    <sheet name="README" sheetId="2" r:id="rId2"/>
    <sheet name="FEE_Cycle_Calculator" sheetId="3" r:id="rId3"/>
  </sheets>
  <externalReferences>
    <externalReference r:id="rId4"/>
    <externalReference r:id="rId5"/>
  </externalReferences>
  <definedNames>
    <definedName name="_xlnm._FilterDatabase" localSheetId="2" hidden="1">FEE_Cycle_Calculator!$C$34:$AK$34</definedName>
    <definedName name="_Toc442197701" localSheetId="0">'Cover Page'!$B$13</definedName>
    <definedName name="CoverPage" localSheetId="0">'Cover Page'!#REF!</definedName>
    <definedName name="DIO_01">#REF!</definedName>
    <definedName name="DIO_02">#REF!</definedName>
    <definedName name="DIO_CFG_01">#REF!</definedName>
    <definedName name="DIO_CFG_02">#REF!</definedName>
    <definedName name="DIO_GEN_01">#REF!</definedName>
    <definedName name="DIO_GEN_02">#REF!</definedName>
    <definedName name="DIO00_CHGRPLIST">#REF!</definedName>
    <definedName name="DTC00_PORT00">#REF!</definedName>
    <definedName name="DTC00_PORT00_DCG00">#REF!</definedName>
    <definedName name="DTC00_PORT00_DCG01">#REF!</definedName>
    <definedName name="DTC00_PORT00_DCG02">#REF!</definedName>
    <definedName name="DTC00_PORT00_DCH00">#REF!</definedName>
    <definedName name="DTC00_PORT00_DCH01">#REF!</definedName>
    <definedName name="DTC00_PORT01">#REF!</definedName>
    <definedName name="DTC00_PORT01_DCG00">#REF!</definedName>
    <definedName name="DTC00_PORT01_DCG01">#REF!</definedName>
    <definedName name="DTC00_PORT01_DCG02">#REF!</definedName>
    <definedName name="DTC00_PORT01_DCH00">#REF!</definedName>
    <definedName name="DTC00_PORT01_DCH01">#REF!</definedName>
    <definedName name="DTC00_PORT02">#REF!</definedName>
    <definedName name="DTC00_PORT02_DCG00">#REF!</definedName>
    <definedName name="DTC00_PORT02_DCG01">#REF!</definedName>
    <definedName name="DTC00_PORT02_DCG02">#REF!</definedName>
    <definedName name="DTC00_PORT02_DCH00">#REF!</definedName>
    <definedName name="DTC00_PORT02_DCH01">#REF!</definedName>
    <definedName name="DTC00_PORT03">#REF!</definedName>
    <definedName name="DTC00_PORT03_DCG00">#REF!</definedName>
    <definedName name="DTC00_PORT03_DCG01">#REF!</definedName>
    <definedName name="DTC00_PORT03_DCG02">#REF!</definedName>
    <definedName name="DTC00_PORT03_DCH00">#REF!</definedName>
    <definedName name="DTC00_PORT03_DCH01">#REF!</definedName>
    <definedName name="DTC10_PORT00">#REF!</definedName>
    <definedName name="DTC10_PORT00_DCH00">#REF!</definedName>
    <definedName name="DTC10_PORT00_DCH01">#REF!</definedName>
    <definedName name="DTC10_PORT01">#REF!</definedName>
    <definedName name="DTC10_PORT01_DCH00">#REF!</definedName>
    <definedName name="DTC10_PORT01_DCH01">#REF!</definedName>
    <definedName name="DTC10_PORT02">#REF!</definedName>
    <definedName name="DTC10_PORT02_DCH00">#REF!</definedName>
    <definedName name="DTC10_PORT02_DCH01">#REF!</definedName>
    <definedName name="DTC10_PORT03_DCH00">#REF!</definedName>
    <definedName name="DTC10_PORT03_DCH01">#REF!</definedName>
    <definedName name="MCU_00">#REF!</definedName>
    <definedName name="MCU_01">#REF!</definedName>
    <definedName name="MCU_CFG_00">#REF!</definedName>
    <definedName name="MCU_ESR0_RESET">#REF!</definedName>
    <definedName name="MCU_ESR1_RESET">#REF!</definedName>
    <definedName name="MCU_GEN_00">#REF!</definedName>
    <definedName name="MCU_GEN_01">#REF!</definedName>
    <definedName name="MCU_PB_00">#REF!</definedName>
    <definedName name="MCU_POWER_ON_RESET">#REF!</definedName>
    <definedName name="MCU_RESET_UNDEFINED">#REF!</definedName>
    <definedName name="MCU_SMU_RESET">#REF!</definedName>
    <definedName name="MCU_SUPPLY_WDOG_RESET">#REF!</definedName>
    <definedName name="MCU_SW_RESET">#REF!</definedName>
    <definedName name="PORTTABLE00">[1]Port!#REF!</definedName>
    <definedName name="Quality_Risk_Analysis_Techniques">#REF!</definedName>
    <definedName name="Range_End">#REF!</definedName>
    <definedName name="TriBoardSignals">[2]Lists!$B$2:$B$348</definedName>
  </definedNames>
  <calcPr calcId="162913"/>
</workbook>
</file>

<file path=xl/calcChain.xml><?xml version="1.0" encoding="utf-8"?>
<calcChain xmlns="http://schemas.openxmlformats.org/spreadsheetml/2006/main">
  <c r="M255" i="3" l="1"/>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J255" i="3"/>
  <c r="J253" i="3"/>
  <c r="J251" i="3"/>
  <c r="J249" i="3"/>
  <c r="J247" i="3"/>
  <c r="J245" i="3"/>
  <c r="J243" i="3"/>
  <c r="J241" i="3"/>
  <c r="J239" i="3"/>
  <c r="J237" i="3"/>
  <c r="J235" i="3"/>
  <c r="J233" i="3"/>
  <c r="J231" i="3"/>
  <c r="J229" i="3"/>
  <c r="J227" i="3"/>
  <c r="J225" i="3"/>
  <c r="J223" i="3"/>
  <c r="J221" i="3"/>
  <c r="J219" i="3"/>
  <c r="J217" i="3"/>
  <c r="J215" i="3"/>
  <c r="J213" i="3"/>
  <c r="J211" i="3"/>
  <c r="J209" i="3"/>
  <c r="J207" i="3"/>
  <c r="J205" i="3"/>
  <c r="J203" i="3"/>
  <c r="J201" i="3"/>
  <c r="J199" i="3"/>
  <c r="J197" i="3"/>
  <c r="J195" i="3"/>
  <c r="J193" i="3"/>
  <c r="J191" i="3"/>
  <c r="J189" i="3"/>
  <c r="J187" i="3"/>
  <c r="J185" i="3"/>
  <c r="J183" i="3"/>
  <c r="J181" i="3"/>
  <c r="J179" i="3"/>
  <c r="J177" i="3"/>
  <c r="J175" i="3"/>
  <c r="J173" i="3"/>
  <c r="J171" i="3"/>
  <c r="J169" i="3"/>
  <c r="J167" i="3"/>
  <c r="J165" i="3"/>
  <c r="J163" i="3"/>
  <c r="J161" i="3"/>
  <c r="J159" i="3"/>
  <c r="J157" i="3"/>
  <c r="J155" i="3"/>
  <c r="J153" i="3"/>
  <c r="J151" i="3"/>
  <c r="J149" i="3"/>
  <c r="J147" i="3"/>
  <c r="J145" i="3"/>
  <c r="J143" i="3"/>
  <c r="J141" i="3"/>
  <c r="J139" i="3"/>
  <c r="J137" i="3"/>
  <c r="J135" i="3"/>
  <c r="J133" i="3"/>
  <c r="J131" i="3"/>
  <c r="J129" i="3"/>
  <c r="J127" i="3"/>
  <c r="J125" i="3"/>
  <c r="J123" i="3"/>
  <c r="J121" i="3"/>
  <c r="J119" i="3"/>
  <c r="J117" i="3"/>
  <c r="J115" i="3"/>
  <c r="J113" i="3"/>
  <c r="J111" i="3"/>
  <c r="J109" i="3"/>
  <c r="J107" i="3"/>
  <c r="J105" i="3"/>
  <c r="J103" i="3"/>
  <c r="J101" i="3"/>
  <c r="J99" i="3"/>
  <c r="J97" i="3"/>
  <c r="J95" i="3"/>
  <c r="J93" i="3"/>
  <c r="J91" i="3"/>
  <c r="J89" i="3"/>
  <c r="J87" i="3"/>
  <c r="J85" i="3"/>
  <c r="J83" i="3"/>
  <c r="J81" i="3"/>
  <c r="J79" i="3"/>
  <c r="J77" i="3"/>
  <c r="J75" i="3"/>
  <c r="J73" i="3"/>
  <c r="J71" i="3"/>
  <c r="J69" i="3"/>
  <c r="J67" i="3"/>
  <c r="J65" i="3"/>
  <c r="J63" i="3"/>
  <c r="J61" i="3"/>
  <c r="J59" i="3"/>
  <c r="J57" i="3"/>
  <c r="J55" i="3"/>
  <c r="J53" i="3"/>
  <c r="J51" i="3"/>
  <c r="J49" i="3"/>
  <c r="J47" i="3"/>
  <c r="J45" i="3"/>
  <c r="I255" i="3"/>
  <c r="I254" i="3"/>
  <c r="J254" i="3" s="1"/>
  <c r="I253" i="3"/>
  <c r="I252" i="3"/>
  <c r="J252" i="3" s="1"/>
  <c r="I251" i="3"/>
  <c r="I250" i="3"/>
  <c r="J250" i="3" s="1"/>
  <c r="I249" i="3"/>
  <c r="I248" i="3"/>
  <c r="J248" i="3" s="1"/>
  <c r="I247" i="3"/>
  <c r="I246" i="3"/>
  <c r="J246" i="3" s="1"/>
  <c r="I245" i="3"/>
  <c r="I244" i="3"/>
  <c r="J244" i="3" s="1"/>
  <c r="I243" i="3"/>
  <c r="I242" i="3"/>
  <c r="J242" i="3" s="1"/>
  <c r="I241" i="3"/>
  <c r="I240" i="3"/>
  <c r="J240" i="3" s="1"/>
  <c r="I239" i="3"/>
  <c r="I238" i="3"/>
  <c r="J238" i="3" s="1"/>
  <c r="I237" i="3"/>
  <c r="I236" i="3"/>
  <c r="J236" i="3" s="1"/>
  <c r="I235" i="3"/>
  <c r="I234" i="3"/>
  <c r="J234" i="3" s="1"/>
  <c r="I233" i="3"/>
  <c r="I232" i="3"/>
  <c r="J232" i="3" s="1"/>
  <c r="I231" i="3"/>
  <c r="I230" i="3"/>
  <c r="J230" i="3" s="1"/>
  <c r="I229" i="3"/>
  <c r="I228" i="3"/>
  <c r="J228" i="3" s="1"/>
  <c r="I227" i="3"/>
  <c r="I226" i="3"/>
  <c r="J226" i="3" s="1"/>
  <c r="I225" i="3"/>
  <c r="I224" i="3"/>
  <c r="J224" i="3" s="1"/>
  <c r="I223" i="3"/>
  <c r="I222" i="3"/>
  <c r="J222" i="3" s="1"/>
  <c r="I221" i="3"/>
  <c r="I220" i="3"/>
  <c r="J220" i="3" s="1"/>
  <c r="I219" i="3"/>
  <c r="I218" i="3"/>
  <c r="J218" i="3" s="1"/>
  <c r="I217" i="3"/>
  <c r="I216" i="3"/>
  <c r="J216" i="3" s="1"/>
  <c r="I215" i="3"/>
  <c r="I214" i="3"/>
  <c r="J214" i="3" s="1"/>
  <c r="I213" i="3"/>
  <c r="I212" i="3"/>
  <c r="J212" i="3" s="1"/>
  <c r="I211" i="3"/>
  <c r="I210" i="3"/>
  <c r="J210" i="3" s="1"/>
  <c r="I209" i="3"/>
  <c r="I208" i="3"/>
  <c r="J208" i="3" s="1"/>
  <c r="I207" i="3"/>
  <c r="I206" i="3"/>
  <c r="J206" i="3" s="1"/>
  <c r="I205" i="3"/>
  <c r="I204" i="3"/>
  <c r="J204" i="3" s="1"/>
  <c r="I203" i="3"/>
  <c r="I202" i="3"/>
  <c r="J202" i="3" s="1"/>
  <c r="I201" i="3"/>
  <c r="I200" i="3"/>
  <c r="J200" i="3" s="1"/>
  <c r="I199" i="3"/>
  <c r="I198" i="3"/>
  <c r="J198" i="3" s="1"/>
  <c r="I197" i="3"/>
  <c r="I196" i="3"/>
  <c r="J196" i="3" s="1"/>
  <c r="I195" i="3"/>
  <c r="I194" i="3"/>
  <c r="J194" i="3" s="1"/>
  <c r="I193" i="3"/>
  <c r="I192" i="3"/>
  <c r="J192" i="3" s="1"/>
  <c r="I191" i="3"/>
  <c r="I190" i="3"/>
  <c r="J190" i="3" s="1"/>
  <c r="I189" i="3"/>
  <c r="I188" i="3"/>
  <c r="J188" i="3" s="1"/>
  <c r="I187" i="3"/>
  <c r="I186" i="3"/>
  <c r="J186" i="3" s="1"/>
  <c r="I185" i="3"/>
  <c r="I184" i="3"/>
  <c r="J184" i="3" s="1"/>
  <c r="I183" i="3"/>
  <c r="I182" i="3"/>
  <c r="J182" i="3" s="1"/>
  <c r="I181" i="3"/>
  <c r="I180" i="3"/>
  <c r="J180" i="3" s="1"/>
  <c r="I179" i="3"/>
  <c r="I178" i="3"/>
  <c r="J178" i="3" s="1"/>
  <c r="I177" i="3"/>
  <c r="I176" i="3"/>
  <c r="J176" i="3" s="1"/>
  <c r="I175" i="3"/>
  <c r="I174" i="3"/>
  <c r="J174" i="3" s="1"/>
  <c r="I173" i="3"/>
  <c r="I172" i="3"/>
  <c r="J172" i="3" s="1"/>
  <c r="I171" i="3"/>
  <c r="I170" i="3"/>
  <c r="J170" i="3" s="1"/>
  <c r="I169" i="3"/>
  <c r="I168" i="3"/>
  <c r="J168" i="3" s="1"/>
  <c r="I167" i="3"/>
  <c r="I166" i="3"/>
  <c r="J166" i="3" s="1"/>
  <c r="I165" i="3"/>
  <c r="I164" i="3"/>
  <c r="J164" i="3" s="1"/>
  <c r="I163" i="3"/>
  <c r="I162" i="3"/>
  <c r="J162" i="3" s="1"/>
  <c r="I161" i="3"/>
  <c r="I160" i="3"/>
  <c r="J160" i="3" s="1"/>
  <c r="I159" i="3"/>
  <c r="I158" i="3"/>
  <c r="J158" i="3" s="1"/>
  <c r="I157" i="3"/>
  <c r="I156" i="3"/>
  <c r="J156" i="3" s="1"/>
  <c r="I155" i="3"/>
  <c r="I154" i="3"/>
  <c r="J154" i="3" s="1"/>
  <c r="I153" i="3"/>
  <c r="I152" i="3"/>
  <c r="J152" i="3" s="1"/>
  <c r="I151" i="3"/>
  <c r="I150" i="3"/>
  <c r="J150" i="3" s="1"/>
  <c r="I149" i="3"/>
  <c r="I148" i="3"/>
  <c r="J148" i="3" s="1"/>
  <c r="I147" i="3"/>
  <c r="I146" i="3"/>
  <c r="J146" i="3" s="1"/>
  <c r="I145" i="3"/>
  <c r="I144" i="3"/>
  <c r="J144" i="3" s="1"/>
  <c r="I143" i="3"/>
  <c r="I142" i="3"/>
  <c r="J142" i="3" s="1"/>
  <c r="I141" i="3"/>
  <c r="I140" i="3"/>
  <c r="J140" i="3" s="1"/>
  <c r="I139" i="3"/>
  <c r="I138" i="3"/>
  <c r="J138" i="3" s="1"/>
  <c r="I137" i="3"/>
  <c r="I136" i="3"/>
  <c r="J136" i="3" s="1"/>
  <c r="I135" i="3"/>
  <c r="I134" i="3"/>
  <c r="J134" i="3" s="1"/>
  <c r="I133" i="3"/>
  <c r="I132" i="3"/>
  <c r="J132" i="3" s="1"/>
  <c r="I131" i="3"/>
  <c r="I130" i="3"/>
  <c r="J130" i="3" s="1"/>
  <c r="I129" i="3"/>
  <c r="I128" i="3"/>
  <c r="J128" i="3" s="1"/>
  <c r="I127" i="3"/>
  <c r="I126" i="3"/>
  <c r="J126" i="3" s="1"/>
  <c r="I125" i="3"/>
  <c r="I124" i="3"/>
  <c r="J124" i="3" s="1"/>
  <c r="I123" i="3"/>
  <c r="I122" i="3"/>
  <c r="J122" i="3" s="1"/>
  <c r="I121" i="3"/>
  <c r="I120" i="3"/>
  <c r="J120" i="3" s="1"/>
  <c r="I119" i="3"/>
  <c r="I118" i="3"/>
  <c r="J118" i="3" s="1"/>
  <c r="I117" i="3"/>
  <c r="I116" i="3"/>
  <c r="J116" i="3" s="1"/>
  <c r="I115" i="3"/>
  <c r="I114" i="3"/>
  <c r="J114" i="3" s="1"/>
  <c r="I113" i="3"/>
  <c r="I112" i="3"/>
  <c r="J112" i="3" s="1"/>
  <c r="I111" i="3"/>
  <c r="I110" i="3"/>
  <c r="J110" i="3" s="1"/>
  <c r="I109" i="3"/>
  <c r="I108" i="3"/>
  <c r="J108" i="3" s="1"/>
  <c r="I107" i="3"/>
  <c r="I106" i="3"/>
  <c r="J106" i="3" s="1"/>
  <c r="I105" i="3"/>
  <c r="I104" i="3"/>
  <c r="J104" i="3" s="1"/>
  <c r="I103" i="3"/>
  <c r="I102" i="3"/>
  <c r="J102" i="3" s="1"/>
  <c r="I101" i="3"/>
  <c r="I100" i="3"/>
  <c r="J100" i="3" s="1"/>
  <c r="I99" i="3"/>
  <c r="I98" i="3"/>
  <c r="J98" i="3" s="1"/>
  <c r="I97" i="3"/>
  <c r="I96" i="3"/>
  <c r="J96" i="3" s="1"/>
  <c r="I95" i="3"/>
  <c r="I94" i="3"/>
  <c r="J94" i="3" s="1"/>
  <c r="I93" i="3"/>
  <c r="I92" i="3"/>
  <c r="J92" i="3" s="1"/>
  <c r="I91" i="3"/>
  <c r="I90" i="3"/>
  <c r="J90" i="3" s="1"/>
  <c r="I89" i="3"/>
  <c r="I88" i="3"/>
  <c r="J88" i="3" s="1"/>
  <c r="I87" i="3"/>
  <c r="I86" i="3"/>
  <c r="J86" i="3" s="1"/>
  <c r="I85" i="3"/>
  <c r="I84" i="3"/>
  <c r="J84" i="3" s="1"/>
  <c r="I83" i="3"/>
  <c r="I82" i="3"/>
  <c r="J82" i="3" s="1"/>
  <c r="I81" i="3"/>
  <c r="I80" i="3"/>
  <c r="J80" i="3" s="1"/>
  <c r="I79" i="3"/>
  <c r="I78" i="3"/>
  <c r="J78" i="3" s="1"/>
  <c r="I77" i="3"/>
  <c r="I76" i="3"/>
  <c r="J76" i="3" s="1"/>
  <c r="I75" i="3"/>
  <c r="I74" i="3"/>
  <c r="J74" i="3" s="1"/>
  <c r="I73" i="3"/>
  <c r="I72" i="3"/>
  <c r="J72" i="3" s="1"/>
  <c r="I71" i="3"/>
  <c r="I70" i="3"/>
  <c r="J70" i="3" s="1"/>
  <c r="I69" i="3"/>
  <c r="I68" i="3"/>
  <c r="J68" i="3" s="1"/>
  <c r="I67" i="3"/>
  <c r="I66" i="3"/>
  <c r="J66" i="3" s="1"/>
  <c r="I65" i="3"/>
  <c r="I64" i="3"/>
  <c r="J64" i="3" s="1"/>
  <c r="I63" i="3"/>
  <c r="I62" i="3"/>
  <c r="J62" i="3" s="1"/>
  <c r="I61" i="3"/>
  <c r="I60" i="3"/>
  <c r="J60" i="3" s="1"/>
  <c r="I59" i="3"/>
  <c r="I58" i="3"/>
  <c r="J58" i="3" s="1"/>
  <c r="I57" i="3"/>
  <c r="I56" i="3"/>
  <c r="J56" i="3" s="1"/>
  <c r="I55" i="3"/>
  <c r="I54" i="3"/>
  <c r="J54" i="3" s="1"/>
  <c r="I53" i="3"/>
  <c r="I52" i="3"/>
  <c r="J52" i="3" s="1"/>
  <c r="I51" i="3"/>
  <c r="I50" i="3"/>
  <c r="J50" i="3" s="1"/>
  <c r="I49" i="3"/>
  <c r="I48" i="3"/>
  <c r="J48" i="3" s="1"/>
  <c r="I47" i="3"/>
  <c r="I46" i="3"/>
  <c r="J46" i="3" s="1"/>
  <c r="I45" i="3"/>
  <c r="H255" i="3"/>
  <c r="K255" i="3" s="1"/>
  <c r="H254" i="3"/>
  <c r="H253" i="3"/>
  <c r="H252" i="3"/>
  <c r="H251" i="3"/>
  <c r="H250" i="3"/>
  <c r="H249" i="3"/>
  <c r="K249" i="3" s="1"/>
  <c r="H248" i="3"/>
  <c r="H247" i="3"/>
  <c r="K247" i="3" s="1"/>
  <c r="H246" i="3"/>
  <c r="H245" i="3"/>
  <c r="H244" i="3"/>
  <c r="H243" i="3"/>
  <c r="H242" i="3"/>
  <c r="H241" i="3"/>
  <c r="K241" i="3" s="1"/>
  <c r="H240" i="3"/>
  <c r="H239" i="3"/>
  <c r="K239" i="3" s="1"/>
  <c r="H238" i="3"/>
  <c r="H237" i="3"/>
  <c r="H236" i="3"/>
  <c r="H235" i="3"/>
  <c r="H234" i="3"/>
  <c r="H233" i="3"/>
  <c r="K233" i="3" s="1"/>
  <c r="H232" i="3"/>
  <c r="H231" i="3"/>
  <c r="K231" i="3" s="1"/>
  <c r="H230" i="3"/>
  <c r="H229" i="3"/>
  <c r="H228" i="3"/>
  <c r="H227" i="3"/>
  <c r="H226" i="3"/>
  <c r="H225" i="3"/>
  <c r="K225" i="3" s="1"/>
  <c r="H224" i="3"/>
  <c r="H223" i="3"/>
  <c r="K223" i="3" s="1"/>
  <c r="H222" i="3"/>
  <c r="H221" i="3"/>
  <c r="H220" i="3"/>
  <c r="H219" i="3"/>
  <c r="H218" i="3"/>
  <c r="H217" i="3"/>
  <c r="K217" i="3" s="1"/>
  <c r="H216" i="3"/>
  <c r="H215" i="3"/>
  <c r="K215" i="3" s="1"/>
  <c r="H214" i="3"/>
  <c r="H213" i="3"/>
  <c r="H212" i="3"/>
  <c r="H211" i="3"/>
  <c r="H210" i="3"/>
  <c r="H209" i="3"/>
  <c r="K209" i="3" s="1"/>
  <c r="H208" i="3"/>
  <c r="H207" i="3"/>
  <c r="K207" i="3" s="1"/>
  <c r="H206" i="3"/>
  <c r="H205" i="3"/>
  <c r="H204" i="3"/>
  <c r="H203" i="3"/>
  <c r="H202" i="3"/>
  <c r="H201" i="3"/>
  <c r="K201" i="3" s="1"/>
  <c r="H200" i="3"/>
  <c r="H199" i="3"/>
  <c r="K199" i="3" s="1"/>
  <c r="H198" i="3"/>
  <c r="H197" i="3"/>
  <c r="H196" i="3"/>
  <c r="H195" i="3"/>
  <c r="H194" i="3"/>
  <c r="H193" i="3"/>
  <c r="K193" i="3" s="1"/>
  <c r="H192" i="3"/>
  <c r="H191" i="3"/>
  <c r="K191" i="3" s="1"/>
  <c r="H190" i="3"/>
  <c r="H189" i="3"/>
  <c r="H188" i="3"/>
  <c r="H187" i="3"/>
  <c r="H186" i="3"/>
  <c r="H185" i="3"/>
  <c r="K185" i="3" s="1"/>
  <c r="H184" i="3"/>
  <c r="H183" i="3"/>
  <c r="K183" i="3" s="1"/>
  <c r="H182" i="3"/>
  <c r="H181" i="3"/>
  <c r="H180" i="3"/>
  <c r="H179" i="3"/>
  <c r="H178" i="3"/>
  <c r="H177" i="3"/>
  <c r="K177" i="3" s="1"/>
  <c r="H176" i="3"/>
  <c r="H175" i="3"/>
  <c r="K175" i="3" s="1"/>
  <c r="H174" i="3"/>
  <c r="H173" i="3"/>
  <c r="H172" i="3"/>
  <c r="H171" i="3"/>
  <c r="H170" i="3"/>
  <c r="H169" i="3"/>
  <c r="K169" i="3" s="1"/>
  <c r="H168" i="3"/>
  <c r="H167" i="3"/>
  <c r="K167" i="3" s="1"/>
  <c r="H166" i="3"/>
  <c r="H165" i="3"/>
  <c r="H164" i="3"/>
  <c r="H163" i="3"/>
  <c r="H162" i="3"/>
  <c r="H161" i="3"/>
  <c r="K161" i="3" s="1"/>
  <c r="H160" i="3"/>
  <c r="H159" i="3"/>
  <c r="K159" i="3" s="1"/>
  <c r="H158" i="3"/>
  <c r="H157" i="3"/>
  <c r="H156" i="3"/>
  <c r="H155" i="3"/>
  <c r="H154" i="3"/>
  <c r="H153" i="3"/>
  <c r="K153" i="3" s="1"/>
  <c r="H152" i="3"/>
  <c r="H151" i="3"/>
  <c r="K151" i="3" s="1"/>
  <c r="H150" i="3"/>
  <c r="H149" i="3"/>
  <c r="H148" i="3"/>
  <c r="H147" i="3"/>
  <c r="H146" i="3"/>
  <c r="H145" i="3"/>
  <c r="K145" i="3" s="1"/>
  <c r="H144" i="3"/>
  <c r="H143" i="3"/>
  <c r="K143" i="3" s="1"/>
  <c r="H142" i="3"/>
  <c r="H141" i="3"/>
  <c r="H140" i="3"/>
  <c r="H139" i="3"/>
  <c r="H138" i="3"/>
  <c r="H137" i="3"/>
  <c r="K137" i="3" s="1"/>
  <c r="H136" i="3"/>
  <c r="H135" i="3"/>
  <c r="K135" i="3" s="1"/>
  <c r="H134" i="3"/>
  <c r="H133" i="3"/>
  <c r="H132" i="3"/>
  <c r="H131" i="3"/>
  <c r="H130" i="3"/>
  <c r="H129" i="3"/>
  <c r="K129" i="3" s="1"/>
  <c r="H128" i="3"/>
  <c r="H127" i="3"/>
  <c r="K127" i="3" s="1"/>
  <c r="H126" i="3"/>
  <c r="H125" i="3"/>
  <c r="H124" i="3"/>
  <c r="H123" i="3"/>
  <c r="H122" i="3"/>
  <c r="H121" i="3"/>
  <c r="K121" i="3" s="1"/>
  <c r="H120" i="3"/>
  <c r="H119" i="3"/>
  <c r="K119" i="3" s="1"/>
  <c r="H118" i="3"/>
  <c r="H117" i="3"/>
  <c r="H116" i="3"/>
  <c r="H115" i="3"/>
  <c r="H114" i="3"/>
  <c r="H113" i="3"/>
  <c r="K113" i="3" s="1"/>
  <c r="H112" i="3"/>
  <c r="H111" i="3"/>
  <c r="K111" i="3" s="1"/>
  <c r="H110" i="3"/>
  <c r="H109" i="3"/>
  <c r="H108" i="3"/>
  <c r="H107" i="3"/>
  <c r="H106" i="3"/>
  <c r="H105" i="3"/>
  <c r="K105" i="3" s="1"/>
  <c r="H104" i="3"/>
  <c r="H103" i="3"/>
  <c r="K103" i="3" s="1"/>
  <c r="H102" i="3"/>
  <c r="H101" i="3"/>
  <c r="H100" i="3"/>
  <c r="H99" i="3"/>
  <c r="H98" i="3"/>
  <c r="H97" i="3"/>
  <c r="K97" i="3" s="1"/>
  <c r="H96" i="3"/>
  <c r="H95" i="3"/>
  <c r="K95" i="3" s="1"/>
  <c r="H94" i="3"/>
  <c r="H93" i="3"/>
  <c r="H92" i="3"/>
  <c r="H91" i="3"/>
  <c r="H90" i="3"/>
  <c r="H89" i="3"/>
  <c r="K89" i="3" s="1"/>
  <c r="H88" i="3"/>
  <c r="H87" i="3"/>
  <c r="K87" i="3" s="1"/>
  <c r="H86" i="3"/>
  <c r="H85" i="3"/>
  <c r="H84" i="3"/>
  <c r="H83" i="3"/>
  <c r="H82" i="3"/>
  <c r="H81" i="3"/>
  <c r="K81" i="3" s="1"/>
  <c r="H80" i="3"/>
  <c r="H79" i="3"/>
  <c r="K79" i="3" s="1"/>
  <c r="H78" i="3"/>
  <c r="H77" i="3"/>
  <c r="H76" i="3"/>
  <c r="H75" i="3"/>
  <c r="H74" i="3"/>
  <c r="H73" i="3"/>
  <c r="K73" i="3" s="1"/>
  <c r="H72" i="3"/>
  <c r="H71" i="3"/>
  <c r="K71" i="3" s="1"/>
  <c r="H70" i="3"/>
  <c r="H69" i="3"/>
  <c r="H68" i="3"/>
  <c r="H67" i="3"/>
  <c r="H66" i="3"/>
  <c r="H65" i="3"/>
  <c r="K65" i="3" s="1"/>
  <c r="H64" i="3"/>
  <c r="H63" i="3"/>
  <c r="K63" i="3" s="1"/>
  <c r="H62" i="3"/>
  <c r="H61" i="3"/>
  <c r="H60" i="3"/>
  <c r="H59" i="3"/>
  <c r="H58" i="3"/>
  <c r="H57" i="3"/>
  <c r="K57" i="3" s="1"/>
  <c r="H56" i="3"/>
  <c r="H55" i="3"/>
  <c r="K55" i="3" s="1"/>
  <c r="H54" i="3"/>
  <c r="H53" i="3"/>
  <c r="H52" i="3"/>
  <c r="H51" i="3"/>
  <c r="H50" i="3"/>
  <c r="H49" i="3"/>
  <c r="K49" i="3" s="1"/>
  <c r="H48" i="3"/>
  <c r="H47" i="3"/>
  <c r="K47" i="3" s="1"/>
  <c r="H46" i="3"/>
  <c r="H45" i="3"/>
  <c r="K216" i="3" l="1"/>
  <c r="K224" i="3"/>
  <c r="K232" i="3"/>
  <c r="K240" i="3"/>
  <c r="K248" i="3"/>
  <c r="K54" i="3"/>
  <c r="K56" i="3"/>
  <c r="K64" i="3"/>
  <c r="K72" i="3"/>
  <c r="K80" i="3"/>
  <c r="K88" i="3"/>
  <c r="K96" i="3"/>
  <c r="K104" i="3"/>
  <c r="K112" i="3"/>
  <c r="K120" i="3"/>
  <c r="K128" i="3"/>
  <c r="K136" i="3"/>
  <c r="K144" i="3"/>
  <c r="K152" i="3"/>
  <c r="K160" i="3"/>
  <c r="K168" i="3"/>
  <c r="K176" i="3"/>
  <c r="K184" i="3"/>
  <c r="K192" i="3"/>
  <c r="K200" i="3"/>
  <c r="K208" i="3"/>
  <c r="K61" i="3"/>
  <c r="K77" i="3"/>
  <c r="K93" i="3"/>
  <c r="K109" i="3"/>
  <c r="K125" i="3"/>
  <c r="K141" i="3"/>
  <c r="K157" i="3"/>
  <c r="K173" i="3"/>
  <c r="K189" i="3"/>
  <c r="K205" i="3"/>
  <c r="K221" i="3"/>
  <c r="K229" i="3"/>
  <c r="K245" i="3"/>
  <c r="K62" i="3"/>
  <c r="K70" i="3"/>
  <c r="K78" i="3"/>
  <c r="K86" i="3"/>
  <c r="K94" i="3"/>
  <c r="K102" i="3"/>
  <c r="K110" i="3"/>
  <c r="K118" i="3"/>
  <c r="K126" i="3"/>
  <c r="K134" i="3"/>
  <c r="K142" i="3"/>
  <c r="K150" i="3"/>
  <c r="K158" i="3"/>
  <c r="K166" i="3"/>
  <c r="K174" i="3"/>
  <c r="K182" i="3"/>
  <c r="K190" i="3"/>
  <c r="K198" i="3"/>
  <c r="K206" i="3"/>
  <c r="K214" i="3"/>
  <c r="K222" i="3"/>
  <c r="K230" i="3"/>
  <c r="K238" i="3"/>
  <c r="K246" i="3"/>
  <c r="K254" i="3"/>
  <c r="K58" i="3"/>
  <c r="K66" i="3"/>
  <c r="K74" i="3"/>
  <c r="K82" i="3"/>
  <c r="K90" i="3"/>
  <c r="K98" i="3"/>
  <c r="K106" i="3"/>
  <c r="K114" i="3"/>
  <c r="K122" i="3"/>
  <c r="K130" i="3"/>
  <c r="K138" i="3"/>
  <c r="K146" i="3"/>
  <c r="K154" i="3"/>
  <c r="K162" i="3"/>
  <c r="K170" i="3"/>
  <c r="K178" i="3"/>
  <c r="K186" i="3"/>
  <c r="K194" i="3"/>
  <c r="K202" i="3"/>
  <c r="K210" i="3"/>
  <c r="K218" i="3"/>
  <c r="K226" i="3"/>
  <c r="K234" i="3"/>
  <c r="K242" i="3"/>
  <c r="K250" i="3"/>
  <c r="K69" i="3"/>
  <c r="K85" i="3"/>
  <c r="K101" i="3"/>
  <c r="K117" i="3"/>
  <c r="K133" i="3"/>
  <c r="K149" i="3"/>
  <c r="K165" i="3"/>
  <c r="K181" i="3"/>
  <c r="K197" i="3"/>
  <c r="K213" i="3"/>
  <c r="K237" i="3"/>
  <c r="K253" i="3"/>
  <c r="K53" i="3"/>
  <c r="K48" i="3"/>
  <c r="K50" i="3"/>
  <c r="K45" i="3"/>
  <c r="K46" i="3"/>
  <c r="K51" i="3"/>
  <c r="K59" i="3"/>
  <c r="K67" i="3"/>
  <c r="K75" i="3"/>
  <c r="K83" i="3"/>
  <c r="K91" i="3"/>
  <c r="K99" i="3"/>
  <c r="K107" i="3"/>
  <c r="K115" i="3"/>
  <c r="K123" i="3"/>
  <c r="K131" i="3"/>
  <c r="K139" i="3"/>
  <c r="K147" i="3"/>
  <c r="K155" i="3"/>
  <c r="K163" i="3"/>
  <c r="K171" i="3"/>
  <c r="K179" i="3"/>
  <c r="K187" i="3"/>
  <c r="K195" i="3"/>
  <c r="K203" i="3"/>
  <c r="K211" i="3"/>
  <c r="K219" i="3"/>
  <c r="K227" i="3"/>
  <c r="K235" i="3"/>
  <c r="K243" i="3"/>
  <c r="K251" i="3"/>
  <c r="K52" i="3"/>
  <c r="K68" i="3"/>
  <c r="K76" i="3"/>
  <c r="K92" i="3"/>
  <c r="K108" i="3"/>
  <c r="K116" i="3"/>
  <c r="K132" i="3"/>
  <c r="K140" i="3"/>
  <c r="K148" i="3"/>
  <c r="K156" i="3"/>
  <c r="K164" i="3"/>
  <c r="K172" i="3"/>
  <c r="K180" i="3"/>
  <c r="K188" i="3"/>
  <c r="K196" i="3"/>
  <c r="K204" i="3"/>
  <c r="K212" i="3"/>
  <c r="K220" i="3"/>
  <c r="K228" i="3"/>
  <c r="K236" i="3"/>
  <c r="K244" i="3"/>
  <c r="K252" i="3"/>
  <c r="K60" i="3"/>
  <c r="K84" i="3"/>
  <c r="K100" i="3"/>
  <c r="K124" i="3"/>
  <c r="D31" i="3"/>
  <c r="L36" i="3" l="1"/>
  <c r="L37" i="3"/>
  <c r="L38" i="3"/>
  <c r="L39" i="3"/>
  <c r="L40" i="3"/>
  <c r="L41" i="3"/>
  <c r="L42" i="3"/>
  <c r="L43" i="3"/>
  <c r="L44" i="3"/>
  <c r="L35" i="3"/>
  <c r="M38" i="3"/>
  <c r="M39" i="3"/>
  <c r="M40" i="3"/>
  <c r="M41" i="3"/>
  <c r="M42" i="3"/>
  <c r="M43" i="3"/>
  <c r="M44" i="3"/>
  <c r="M37" i="3"/>
  <c r="M36" i="3"/>
  <c r="M35" i="3"/>
  <c r="G25" i="3" l="1"/>
  <c r="G21" i="3"/>
  <c r="C22" i="3" s="1"/>
  <c r="J37" i="3"/>
  <c r="J38" i="3"/>
  <c r="J39" i="3"/>
  <c r="J40" i="3"/>
  <c r="J41" i="3"/>
  <c r="J42" i="3"/>
  <c r="J43" i="3"/>
  <c r="I35" i="3"/>
  <c r="J35" i="3" l="1"/>
  <c r="I36" i="3"/>
  <c r="J36" i="3" s="1"/>
  <c r="I38" i="3"/>
  <c r="I39" i="3"/>
  <c r="I40" i="3"/>
  <c r="I41" i="3"/>
  <c r="I42" i="3"/>
  <c r="I43" i="3"/>
  <c r="I44" i="3"/>
  <c r="J44" i="3" s="1"/>
  <c r="H38" i="3"/>
  <c r="H39" i="3"/>
  <c r="H40" i="3"/>
  <c r="H41" i="3"/>
  <c r="H42" i="3"/>
  <c r="H43" i="3"/>
  <c r="H44" i="3"/>
  <c r="H35" i="3"/>
  <c r="H36" i="3"/>
  <c r="J33" i="3" l="1"/>
  <c r="K36" i="3"/>
  <c r="K35" i="3"/>
  <c r="H37" i="3" l="1"/>
  <c r="I37" i="3"/>
  <c r="G9" i="3" l="1"/>
  <c r="C10" i="3" s="1"/>
  <c r="K42" i="3"/>
  <c r="K40" i="3"/>
  <c r="K38" i="3"/>
  <c r="K37" i="3"/>
  <c r="K39" i="3"/>
  <c r="K41" i="3"/>
  <c r="K43" i="3"/>
  <c r="I29" i="3" l="1"/>
  <c r="I33" i="3" l="1"/>
  <c r="G6" i="3"/>
  <c r="H33" i="3"/>
  <c r="G13" i="3"/>
  <c r="K44" i="3"/>
  <c r="G7" i="3"/>
  <c r="G14" i="3" l="1"/>
  <c r="G15" i="3" l="1"/>
  <c r="G17" i="3" s="1"/>
  <c r="C18" i="3" l="1"/>
  <c r="C26" i="3"/>
</calcChain>
</file>

<file path=xl/comments1.xml><?xml version="1.0" encoding="utf-8"?>
<comments xmlns="http://schemas.openxmlformats.org/spreadsheetml/2006/main">
  <authors>
    <author>Subramaniam Gururaj Nath (IFIN ATV SW LLD3)</author>
    <author>Shringari Prasad (IFIN ATV MC D SW SVE)</author>
    <author>De Angelis Giovanni (IFAG ATV MC ACE CES FSS)</author>
  </authors>
  <commentList>
    <comment ref="C8" authorId="0" shapeId="0">
      <text>
        <r>
          <rPr>
            <sz val="9"/>
            <color indexed="81"/>
            <rFont val="Tahoma"/>
            <family val="2"/>
          </rPr>
          <t xml:space="preserve">Mention the maximum number of interruptions that might occur in one particular sector switch. 
Recommended threshold size without interruptions will be multiplied by "maximum number of interruptions + 1" times to get the recommended threshold size.
This calculation assumes the worst case i.e., the threshold area is completely filled when the interruption occurs.
</t>
        </r>
      </text>
    </comment>
    <comment ref="C16" authorId="0" shapeId="0">
      <text>
        <r>
          <rPr>
            <b/>
            <sz val="9"/>
            <color indexed="81"/>
            <rFont val="Tahoma"/>
            <family val="2"/>
          </rPr>
          <t>This is the average number of times a sector switch will be interrupted out of every 100 sector switches.</t>
        </r>
      </text>
    </comment>
    <comment ref="C18" authorId="1" shapeId="0">
      <text>
        <r>
          <rPr>
            <b/>
            <sz val="9"/>
            <color indexed="81"/>
            <rFont val="Tahoma"/>
            <family val="2"/>
          </rPr>
          <t xml:space="preserve">If you are getting a "Warning" here then it means: </t>
        </r>
        <r>
          <rPr>
            <sz val="9"/>
            <color indexed="81"/>
            <rFont val="Tahoma"/>
            <family val="2"/>
          </rPr>
          <t>the block with maximum block size, if triggers GC, then it may lead to "GC on GC" DEM and "Illegal State" notification.</t>
        </r>
      </text>
    </comment>
    <comment ref="C24" authorId="2" shapeId="0">
      <text>
        <r>
          <rPr>
            <b/>
            <sz val="9"/>
            <color indexed="81"/>
            <rFont val="Tahoma"/>
            <family val="2"/>
          </rPr>
          <t>This is the total size (sum of both sectors) in the Double-Sector area</t>
        </r>
        <r>
          <rPr>
            <sz val="9"/>
            <color indexed="81"/>
            <rFont val="Tahoma"/>
            <family val="2"/>
          </rPr>
          <t xml:space="preserve">
</t>
        </r>
      </text>
    </comment>
  </commentList>
</comments>
</file>

<file path=xl/sharedStrings.xml><?xml version="1.0" encoding="utf-8"?>
<sst xmlns="http://schemas.openxmlformats.org/spreadsheetml/2006/main" count="76" uniqueCount="71">
  <si>
    <t>FEE_BlockConfiguration</t>
  </si>
  <si>
    <t>Page size</t>
  </si>
  <si>
    <t>README</t>
  </si>
  <si>
    <t>END OF README</t>
  </si>
  <si>
    <t>User Input:</t>
  </si>
  <si>
    <t>Application usable pages per FEE sector</t>
  </si>
  <si>
    <t>Total Page Writes</t>
  </si>
  <si>
    <t>Block management overhead per block (header page and marker page)</t>
  </si>
  <si>
    <t>State page overhead per FEE sector (Erased state page and Valid state page)</t>
  </si>
  <si>
    <t>Number of page writes required for the application as per configuration</t>
  </si>
  <si>
    <t>Constants</t>
  </si>
  <si>
    <t>Configured threshold size in Bytes (FeeThresholdValue)</t>
  </si>
  <si>
    <t>Size of the biggest Immediate block (in Bytes)</t>
  </si>
  <si>
    <t>Recommended (minimum) threshold size (in Bytes)</t>
  </si>
  <si>
    <t>Total size of Immediate blocks (in Bytes)</t>
  </si>
  <si>
    <t>NORMAL</t>
  </si>
  <si>
    <t>IMMEDIATE</t>
  </si>
  <si>
    <t>Flash pages
of Normal Blocks</t>
  </si>
  <si>
    <t>Flash pages of Immediate Blocks</t>
  </si>
  <si>
    <t>Maximum number of interruptions during one sector switch</t>
  </si>
  <si>
    <t>Percentage of sector switch interruptions</t>
  </si>
  <si>
    <t>Effective number of Erase cycles needed</t>
  </si>
  <si>
    <t>Number of Erase cycles needed</t>
  </si>
  <si>
    <t>Revision History</t>
  </si>
  <si>
    <t>Version</t>
  </si>
  <si>
    <t>Date</t>
  </si>
  <si>
    <t>Note: Please note that this tool is only for demo purpose.</t>
  </si>
  <si>
    <t>Quasi</t>
  </si>
  <si>
    <t>Quasi-Block Size</t>
  </si>
  <si>
    <t>Name of Block</t>
  </si>
  <si>
    <t>Total Size normal
blocks [Bytes]</t>
  </si>
  <si>
    <t>Total Size immediate
blocks [Bytes]</t>
  </si>
  <si>
    <t>Giovanni De Angelis</t>
  </si>
  <si>
    <t>Flash WLs of Immediate Blocks</t>
  </si>
  <si>
    <t>Total Size immediate
blocks WLs [Bytes]</t>
  </si>
  <si>
    <t>Total Quasi sectors</t>
  </si>
  <si>
    <t>Size of Double-Sector area in KBytes</t>
  </si>
  <si>
    <t>Maximum number of allowed Erase cycles in Double-Sector area</t>
  </si>
  <si>
    <t>Maximum number of Erase cycles in Quasi-Static area</t>
  </si>
  <si>
    <t>Number of Erase cycles in Quasi-Static area</t>
  </si>
  <si>
    <t>Block Number</t>
  </si>
  <si>
    <t>Block Size
[Bytes]</t>
  </si>
  <si>
    <t>Write Cycles
(non-zero value)</t>
  </si>
  <si>
    <t>Block Type
[Normal/Immediate/
Quasi-Static]</t>
  </si>
  <si>
    <t>Total Quasi Erase cycles</t>
  </si>
  <si>
    <t>The Excel cells with light green colored background are the cells where the user needs to enter the input.</t>
  </si>
  <si>
    <r>
      <t xml:space="preserve">Calculation of minimum value of threshold area:
</t>
    </r>
    <r>
      <rPr>
        <sz val="10"/>
        <rFont val="Arial"/>
        <family val="2"/>
      </rPr>
      <t xml:space="preserve">
Minimum threshold area to be configured (as per the static analysis of the block configuration) = Total area * nr. of interruptions
Total area = sum of the area of each immediate block, rounded to WL size</t>
    </r>
    <r>
      <rPr>
        <vertAlign val="superscript"/>
        <sz val="10"/>
        <rFont val="Arial"/>
        <family val="2"/>
      </rPr>
      <t>[1]</t>
    </r>
    <r>
      <rPr>
        <sz val="10"/>
        <rFont val="Arial"/>
        <family val="2"/>
      </rPr>
      <t>. If no immediate blocks are defined, it´s 512 bytes.
Nr. of interruptions = Maximum number of interruptions during one sector switch.
1. User should consider this value as worst case, which is the case when all immediate blocks must be written during GC. Of course the user can choose a smaller value and evaluate the probability that only some immediate blocks must be written when GC is ongoing.</t>
    </r>
  </si>
  <si>
    <t>Bytes</t>
  </si>
  <si>
    <r>
      <t xml:space="preserve">Evaluation of disturbs in Quasi-Static area:
</t>
    </r>
    <r>
      <rPr>
        <sz val="10"/>
        <rFont val="Arial"/>
        <family val="2"/>
      </rPr>
      <t xml:space="preserve">
Data in Quasi-Static area are disturbed from two factors:
    - number of Erase cycles in all areas
    - number of Program cycles in the Double-Sector area
First disturb will affect data already programmed in the Quasi-Static area (disturbs of 1s). But while the effect of erase operations in Double-Sector area is canceled by the usage of Hardening (see Hardening in the FEE User Manual), there are no countermeasures for the erase operations that happen in the Quasi-Static area. For this reason, number of Erase cycles in the Quasi-Static are is limited by hardware to 500.
If the number of Erase cycles needed in the Quasi-Static area will be greater than 500, then a warning will be reported
Second disturb comes from the amount of data programmed in the Double-Sector area and will affect sectors already erased (disturbs on 0s).
HW requirement is that:
</t>
    </r>
    <r>
      <rPr>
        <b/>
        <sz val="10"/>
        <rFont val="Arial"/>
        <family val="2"/>
      </rPr>
      <t xml:space="preserve">DS_Size </t>
    </r>
    <r>
      <rPr>
        <sz val="10"/>
        <rFont val="Arial"/>
        <family val="2"/>
      </rPr>
      <t xml:space="preserve">* </t>
    </r>
    <r>
      <rPr>
        <b/>
        <sz val="10"/>
        <rFont val="Arial"/>
        <family val="2"/>
      </rPr>
      <t>DS_PrgCycles</t>
    </r>
    <r>
      <rPr>
        <sz val="10"/>
        <rFont val="Arial"/>
        <family val="2"/>
      </rPr>
      <t xml:space="preserve"> = 15360000
</t>
    </r>
    <r>
      <rPr>
        <b/>
        <sz val="10"/>
        <rFont val="Arial"/>
        <family val="2"/>
      </rPr>
      <t>DS_Size</t>
    </r>
    <r>
      <rPr>
        <sz val="10"/>
        <rFont val="Arial"/>
        <family val="2"/>
      </rPr>
      <t xml:space="preserve"> is the total size in KBytes of Double-Sector area (sum of both sectors)
</t>
    </r>
    <r>
      <rPr>
        <b/>
        <sz val="10"/>
        <rFont val="Arial"/>
        <family val="2"/>
      </rPr>
      <t>DS_PrgCycles</t>
    </r>
    <r>
      <rPr>
        <sz val="10"/>
        <rFont val="Arial"/>
        <family val="2"/>
      </rPr>
      <t xml:space="preserve"> is the number of times the whole Double-Sector area is fully written
</t>
    </r>
    <r>
      <rPr>
        <b/>
        <sz val="10"/>
        <rFont val="Arial"/>
        <family val="2"/>
      </rPr>
      <t>DS_PrgCycles</t>
    </r>
    <r>
      <rPr>
        <sz val="10"/>
        <rFont val="Arial"/>
        <family val="2"/>
      </rPr>
      <t xml:space="preserve"> can be also expressed as number of Erase cycles in Double-Sector area; in fact, every time the whole Double-Sector area is fully written, it means that 2 Erase cycles happened.
So, if </t>
    </r>
    <r>
      <rPr>
        <b/>
        <sz val="10"/>
        <rFont val="Arial"/>
        <family val="2"/>
      </rPr>
      <t>DS_EraseCycles</t>
    </r>
    <r>
      <rPr>
        <sz val="10"/>
        <rFont val="Arial"/>
        <family val="2"/>
      </rPr>
      <t xml:space="preserve"> is the number of Erase cycles in Double-Sector area, the formula can be written as:
</t>
    </r>
    <r>
      <rPr>
        <b/>
        <sz val="10"/>
        <rFont val="Arial"/>
        <family val="2"/>
      </rPr>
      <t xml:space="preserve">DS_Size </t>
    </r>
    <r>
      <rPr>
        <sz val="10"/>
        <rFont val="Arial"/>
        <family val="2"/>
      </rPr>
      <t xml:space="preserve">* </t>
    </r>
    <r>
      <rPr>
        <b/>
        <sz val="10"/>
        <rFont val="Arial"/>
        <family val="2"/>
      </rPr>
      <t>DS_EraseCycles</t>
    </r>
    <r>
      <rPr>
        <sz val="10"/>
        <rFont val="Arial"/>
        <family val="2"/>
      </rPr>
      <t xml:space="preserve"> = (15360000 * 2)
The value of </t>
    </r>
    <r>
      <rPr>
        <b/>
        <sz val="10"/>
        <rFont val="Arial"/>
        <family val="2"/>
      </rPr>
      <t>DS_Size</t>
    </r>
    <r>
      <rPr>
        <sz val="10"/>
        <rFont val="Arial"/>
        <family val="2"/>
      </rPr>
      <t xml:space="preserve"> must be provided by the user and should be in KBytes, then </t>
    </r>
    <r>
      <rPr>
        <b/>
        <sz val="10"/>
        <rFont val="Arial"/>
        <family val="2"/>
      </rPr>
      <t>DS_EraseCycles</t>
    </r>
    <r>
      <rPr>
        <sz val="10"/>
        <rFont val="Arial"/>
        <family val="2"/>
      </rPr>
      <t xml:space="preserve"> will be known. The calculator will evaluate which is the number of Erase cycles needed in the Double-Sector area, based on user inputs. If this value is greater than </t>
    </r>
    <r>
      <rPr>
        <b/>
        <sz val="10"/>
        <rFont val="Arial"/>
        <family val="2"/>
      </rPr>
      <t>DS_EraseCycles</t>
    </r>
    <r>
      <rPr>
        <sz val="10"/>
        <rFont val="Arial"/>
        <family val="2"/>
      </rPr>
      <t>, then a warning will be issued.</t>
    </r>
  </si>
  <si>
    <t>Data flash cycle calculator for TC3xx MCAL FEE</t>
  </si>
  <si>
    <t>Size of DF0_EEPROM in Bytes (i.e., configured value of FlsTotalSize)</t>
  </si>
  <si>
    <t>The FEE Cycle Calculator takes as input the block configuration that contains for each logical block a block number, its size in bytes, its expected number of write-cycles and block type (Normal, Immediate or Quasi). 
Additional inputs are the threshold (in Bytes) for the garbage collection (see FEE User Manual) and disturbs in the Quasi-Static area. 
From these inputs, the FEE Cycle Calculator statically evaluates whether the configured threshold size is sufficient or not and the number of required erase cycle. 
Note: 
(1) The threshold area is reserved basically to accommodate the immediate block’s write requests which may arise during garbage collection. FEE Cycle Calculator provides the (minimum) value of threshold size to be configured by statically analyzing the block configuration.
Integrator may configure a higher value of threshold size to take care of interrupted garbage collection scenarios.
(2) FEE Sector: The DF0_EEPROM area is logically divided into two parts referred to as “FEE sectors” for implementing the “Double Sector Algorithm” and "Quasi-Static Algorithm". In this document “sector” refers to “FEE sector”, unless specified explicitly as “physical sector”.
(3) This calculator is meant only for the users of Infineon's TC3xx MCAL FEE driver that operates on DF0 in single ended sensing mode.</t>
  </si>
  <si>
    <t>Author / Changed by</t>
  </si>
  <si>
    <t xml:space="preserve">Description of change </t>
  </si>
  <si>
    <t>v0.2</t>
  </si>
  <si>
    <t>v0.1</t>
  </si>
  <si>
    <t>Title: Fee Cycle Calculator</t>
  </si>
  <si>
    <t>Prasad Shringari</t>
  </si>
  <si>
    <t>Initial draft for review</t>
  </si>
  <si>
    <t>Readme updated based on internal comments</t>
  </si>
  <si>
    <t>v1.0</t>
  </si>
  <si>
    <t>Released version</t>
  </si>
  <si>
    <t>The Excel cells with light yellow colored background are the cells where the result values are output.</t>
  </si>
  <si>
    <t>Cycles</t>
  </si>
  <si>
    <t>v2.0</t>
  </si>
  <si>
    <t>1. Corrected ranges
2. Filled all cells with formula (where missed earlier)
3. Added warning for 'GC on GC' possibility
4. Sector switch interruption formula updated</t>
  </si>
  <si>
    <t>Total Data Size</t>
  </si>
  <si>
    <t>v3.0</t>
  </si>
  <si>
    <r>
      <t xml:space="preserve">Evaluation of the required Dflash erase cycle:
</t>
    </r>
    <r>
      <rPr>
        <sz val="10"/>
        <rFont val="Arial"/>
        <family val="2"/>
      </rPr>
      <t>Step 1: 
For each block the number of flash pages are calculated. This number is multiplied with the write cycles of the block. The sum of this number, for all configured logical blocks is the number of page writes that must be supported by the Dflash.
Step 2:
Half sector size = (Dflash total size - quasi region size) / 2
Effectively usable Dflash area per sector = half sector size - the sum of the following areas:
    - 1024 bytes which is the area occupied by the 2 state pages (each state page size is 512 bytes);
    - Threshold area;
    - 1464 bytes (1.5KB - 24*3) due to architectural design (worst case)</t>
    </r>
    <r>
      <rPr>
        <vertAlign val="superscript"/>
        <sz val="10"/>
        <rFont val="Arial"/>
        <family val="2"/>
      </rPr>
      <t>[1]</t>
    </r>
    <r>
      <rPr>
        <sz val="10"/>
        <rFont val="Arial"/>
        <family val="2"/>
      </rPr>
      <t>;
    - 504 bytes (512 -8 ) because during GC first configured block always starts in a fresh WL. This is the worst case when last
      un-configured block occupies only 8 bytes</t>
    </r>
    <r>
      <rPr>
        <vertAlign val="superscript"/>
        <sz val="10"/>
        <rFont val="Arial"/>
        <family val="2"/>
      </rPr>
      <t>[2]</t>
    </r>
    <r>
      <rPr>
        <sz val="10"/>
        <rFont val="Arial"/>
        <family val="2"/>
      </rPr>
      <t>;
    - 504 bytes (512 -8 ) because during GC second state page always starts in a fresh WL. This is the worst case when last configured
      block occupies only 8 bytes</t>
    </r>
    <r>
      <rPr>
        <vertAlign val="superscript"/>
        <sz val="10"/>
        <rFont val="Arial"/>
        <family val="2"/>
      </rPr>
      <t>[3]</t>
    </r>
    <r>
      <rPr>
        <sz val="10"/>
        <rFont val="Arial"/>
        <family val="2"/>
      </rPr>
      <t>;
    - When the garbage collection is triggered, all active data (i.e. all configured blocks) are copied to the beginning of the next sector. So
      the area occupied by the data set cannot be counted for application data storage.
1. Last 3 WLs before threshold, may be partially filled, to avoid WL failure handling situation while crossing threshold.
2. During every GC un-configured blocks are copied first, then the configured blocks.
3. During every GC second state page comes always after the configured blocks' copies.
Step 3:
Number of erase cycles required = 
The number of page writes that must be supported (calculated in the first step) divided by the number of effectively usable flash pages in DF0_EEPROM (i.e., 2 FEE sectors) (calculated in the second step).</t>
    </r>
  </si>
  <si>
    <t>Project Name: TC3x_SW_MCAL</t>
  </si>
  <si>
    <t>1. Corrected formula in G25 &amp; C26. Added new warning in C18. 
JIRA: 0000053912-16006
2. README text enhanced for better clarity. 
JIRA: 0000053912-13105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</si>
</sst>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8"/>
      <name val="Arial"/>
      <family val="2"/>
    </font>
    <font>
      <b/>
      <sz val="10"/>
      <name val="Arial"/>
      <family val="2"/>
    </font>
    <font>
      <sz val="18"/>
      <name val="Arial"/>
      <family val="2"/>
    </font>
    <font>
      <i/>
      <sz val="10"/>
      <name val="Arial"/>
      <family val="2"/>
    </font>
    <font>
      <sz val="10"/>
      <name val="Arial"/>
      <family val="2"/>
    </font>
    <font>
      <sz val="9"/>
      <color indexed="81"/>
      <name val="Tahoma"/>
      <family val="2"/>
    </font>
    <font>
      <b/>
      <sz val="9"/>
      <color indexed="81"/>
      <name val="Tahoma"/>
      <family val="2"/>
    </font>
    <font>
      <b/>
      <sz val="11"/>
      <color theme="1"/>
      <name val="Calibri"/>
      <family val="2"/>
      <scheme val="minor"/>
    </font>
    <font>
      <b/>
      <sz val="12"/>
      <color rgb="FFFF0000"/>
      <name val="Arial"/>
      <family val="2"/>
    </font>
    <font>
      <vertAlign val="superscript"/>
      <sz val="10"/>
      <name val="Arial"/>
      <family val="2"/>
    </font>
    <font>
      <sz val="22"/>
      <color theme="1"/>
      <name val="Calibri"/>
      <family val="2"/>
      <scheme val="minor"/>
    </font>
    <font>
      <b/>
      <sz val="18"/>
      <color theme="1"/>
      <name val="Calibri"/>
      <family val="2"/>
      <scheme val="minor"/>
    </font>
  </fonts>
  <fills count="13">
    <fill>
      <patternFill patternType="none"/>
    </fill>
    <fill>
      <patternFill patternType="gray125"/>
    </fill>
    <fill>
      <patternFill patternType="solid">
        <fgColor indexed="42"/>
        <bgColor indexed="42"/>
      </patternFill>
    </fill>
    <fill>
      <patternFill patternType="solid">
        <fgColor indexed="9"/>
        <bgColor indexed="64"/>
      </patternFill>
    </fill>
    <fill>
      <patternFill patternType="solid">
        <fgColor theme="0"/>
        <bgColor indexed="42"/>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BFBFD"/>
        <bgColor indexed="64"/>
      </patternFill>
    </fill>
    <fill>
      <patternFill patternType="solid">
        <fgColor rgb="FFFCFEB0"/>
        <bgColor indexed="64"/>
      </patternFill>
    </fill>
    <fill>
      <patternFill patternType="solid">
        <fgColor rgb="FFD9FFD9"/>
        <bgColor indexed="42"/>
      </patternFill>
    </fill>
    <fill>
      <patternFill patternType="solid">
        <fgColor theme="8"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0" fontId="5" fillId="0" borderId="0"/>
  </cellStyleXfs>
  <cellXfs count="125">
    <xf numFmtId="0" fontId="0" fillId="0" borderId="0" xfId="0"/>
    <xf numFmtId="0" fontId="0" fillId="3" borderId="0" xfId="0" applyFill="1" applyBorder="1" applyAlignment="1">
      <alignment wrapText="1"/>
    </xf>
    <xf numFmtId="0" fontId="0" fillId="0" borderId="0" xfId="0" applyAlignment="1">
      <alignment horizontal="center"/>
    </xf>
    <xf numFmtId="0" fontId="11" fillId="0" borderId="0" xfId="0" applyFont="1"/>
    <xf numFmtId="0" fontId="0" fillId="8" borderId="14" xfId="0" applyFill="1" applyBorder="1" applyAlignment="1">
      <alignment horizontal="center" vertical="center"/>
    </xf>
    <xf numFmtId="0" fontId="0" fillId="8" borderId="6" xfId="0" applyFill="1" applyBorder="1" applyAlignment="1">
      <alignment horizontal="center" vertical="center"/>
    </xf>
    <xf numFmtId="0" fontId="0" fillId="7" borderId="19" xfId="0" applyFill="1" applyBorder="1"/>
    <xf numFmtId="0" fontId="0" fillId="7" borderId="22" xfId="0" applyFill="1" applyBorder="1"/>
    <xf numFmtId="0" fontId="0" fillId="7" borderId="22" xfId="0" applyFill="1" applyBorder="1" applyAlignment="1">
      <alignment horizontal="center"/>
    </xf>
    <xf numFmtId="0" fontId="0" fillId="7" borderId="20" xfId="0" applyFill="1" applyBorder="1"/>
    <xf numFmtId="0" fontId="8" fillId="7" borderId="13" xfId="0" applyFont="1" applyFill="1" applyBorder="1" applyAlignment="1">
      <alignment vertical="center"/>
    </xf>
    <xf numFmtId="0" fontId="0" fillId="7" borderId="13" xfId="0" applyFill="1" applyBorder="1"/>
    <xf numFmtId="0" fontId="11" fillId="7" borderId="13" xfId="0" applyFont="1" applyFill="1" applyBorder="1"/>
    <xf numFmtId="0" fontId="0" fillId="7" borderId="17" xfId="0" applyFill="1" applyBorder="1"/>
    <xf numFmtId="0" fontId="0" fillId="7" borderId="0" xfId="0" applyFill="1" applyBorder="1"/>
    <xf numFmtId="0" fontId="0" fillId="7" borderId="18" xfId="0" applyFill="1" applyBorder="1"/>
    <xf numFmtId="0" fontId="0" fillId="7" borderId="21" xfId="0" applyFill="1" applyBorder="1"/>
    <xf numFmtId="0" fontId="0" fillId="7" borderId="18" xfId="0" applyFill="1" applyBorder="1" applyAlignment="1">
      <alignment horizontal="center"/>
    </xf>
    <xf numFmtId="0" fontId="0" fillId="7" borderId="23" xfId="0" applyFill="1" applyBorder="1"/>
    <xf numFmtId="0" fontId="0" fillId="7" borderId="0" xfId="0" applyFill="1" applyBorder="1" applyAlignment="1">
      <alignment horizontal="center"/>
    </xf>
    <xf numFmtId="0" fontId="9" fillId="7" borderId="0" xfId="0" applyFont="1" applyFill="1" applyBorder="1"/>
    <xf numFmtId="0" fontId="8" fillId="7" borderId="0" xfId="0" applyFont="1" applyFill="1" applyBorder="1" applyAlignment="1">
      <alignment horizontal="center"/>
    </xf>
    <xf numFmtId="0" fontId="12" fillId="9" borderId="2" xfId="0" applyFont="1" applyFill="1" applyBorder="1" applyAlignment="1">
      <alignment horizontal="center" vertical="center" wrapText="1"/>
    </xf>
    <xf numFmtId="0" fontId="12" fillId="3" borderId="0" xfId="0" applyFont="1" applyFill="1" applyBorder="1" applyAlignment="1">
      <alignment wrapText="1"/>
    </xf>
    <xf numFmtId="0" fontId="12" fillId="0" borderId="0" xfId="0" applyFont="1"/>
    <xf numFmtId="0" fontId="11" fillId="3" borderId="0" xfId="0" applyFont="1" applyFill="1" applyBorder="1" applyAlignment="1">
      <alignment horizontal="center"/>
    </xf>
    <xf numFmtId="0" fontId="6" fillId="9" borderId="2" xfId="0" applyFont="1" applyFill="1" applyBorder="1" applyAlignment="1">
      <alignment horizontal="center" vertical="center" wrapText="1"/>
    </xf>
    <xf numFmtId="0" fontId="9" fillId="9" borderId="27" xfId="0" applyFont="1" applyFill="1" applyBorder="1" applyAlignment="1">
      <alignment vertical="center" wrapText="1"/>
    </xf>
    <xf numFmtId="0" fontId="9" fillId="7" borderId="0" xfId="0" applyFont="1" applyFill="1" applyBorder="1" applyAlignment="1">
      <alignment horizontal="center" vertical="center"/>
    </xf>
    <xf numFmtId="0" fontId="0" fillId="7" borderId="0" xfId="0" applyFill="1" applyBorder="1" applyAlignment="1">
      <alignment horizontal="center" vertical="center"/>
    </xf>
    <xf numFmtId="0" fontId="12" fillId="7" borderId="0" xfId="0" applyFont="1" applyFill="1" applyBorder="1" applyAlignment="1">
      <alignment horizontal="center" vertical="center"/>
    </xf>
    <xf numFmtId="0" fontId="9" fillId="9" borderId="2" xfId="0" applyFont="1" applyFill="1" applyBorder="1" applyAlignment="1">
      <alignment vertical="center" wrapText="1"/>
    </xf>
    <xf numFmtId="0" fontId="0" fillId="8" borderId="5" xfId="0" applyFill="1" applyBorder="1" applyAlignment="1">
      <alignment horizontal="center" vertical="center"/>
    </xf>
    <xf numFmtId="0" fontId="0" fillId="11" borderId="14" xfId="0" applyFill="1" applyBorder="1" applyAlignment="1">
      <alignment horizontal="center" vertical="center"/>
    </xf>
    <xf numFmtId="3" fontId="0" fillId="11" borderId="14" xfId="0" applyNumberFormat="1" applyFill="1" applyBorder="1" applyAlignment="1">
      <alignment horizontal="center" vertical="center"/>
    </xf>
    <xf numFmtId="0" fontId="0" fillId="11" borderId="14" xfId="0" applyFill="1" applyBorder="1" applyAlignment="1">
      <alignment horizontal="left" vertical="center"/>
    </xf>
    <xf numFmtId="0" fontId="0" fillId="11" borderId="6" xfId="0" applyFill="1" applyBorder="1" applyAlignment="1">
      <alignment horizontal="center" vertical="center"/>
    </xf>
    <xf numFmtId="3" fontId="0" fillId="11" borderId="6" xfId="0" applyNumberFormat="1" applyFill="1" applyBorder="1" applyAlignment="1">
      <alignment horizontal="center" vertical="center"/>
    </xf>
    <xf numFmtId="0" fontId="0" fillId="7" borderId="23" xfId="0" applyFill="1" applyBorder="1" applyAlignment="1">
      <alignment horizontal="center" vertical="center"/>
    </xf>
    <xf numFmtId="0" fontId="8" fillId="7" borderId="0" xfId="0" applyFont="1" applyFill="1" applyBorder="1" applyAlignment="1">
      <alignment horizontal="center" vertical="center"/>
    </xf>
    <xf numFmtId="0" fontId="0" fillId="7" borderId="13" xfId="0" applyFill="1" applyBorder="1" applyAlignment="1">
      <alignment horizontal="center" vertical="center"/>
    </xf>
    <xf numFmtId="0" fontId="0" fillId="0" borderId="0" xfId="0"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2" borderId="5" xfId="0" applyFill="1" applyBorder="1" applyAlignment="1">
      <alignment horizontal="center" vertical="center"/>
    </xf>
    <xf numFmtId="0" fontId="6" fillId="8" borderId="14" xfId="0" applyFont="1" applyFill="1" applyBorder="1" applyAlignment="1">
      <alignment horizontal="center" vertical="center"/>
    </xf>
    <xf numFmtId="0" fontId="6" fillId="8" borderId="6" xfId="0" applyFont="1" applyFill="1" applyBorder="1" applyAlignment="1">
      <alignment horizontal="center" vertical="center"/>
    </xf>
    <xf numFmtId="0" fontId="0" fillId="2" borderId="14" xfId="0" applyFill="1" applyBorder="1" applyAlignment="1">
      <alignment horizontal="center" vertical="center"/>
    </xf>
    <xf numFmtId="0" fontId="9" fillId="9" borderId="2" xfId="0" applyFont="1" applyFill="1" applyBorder="1" applyAlignment="1">
      <alignment horizontal="center"/>
    </xf>
    <xf numFmtId="0" fontId="6" fillId="8" borderId="16" xfId="0" applyFont="1" applyFill="1" applyBorder="1" applyAlignment="1">
      <alignment horizontal="left"/>
    </xf>
    <xf numFmtId="0" fontId="9" fillId="3" borderId="27" xfId="0" applyFont="1" applyFill="1" applyBorder="1" applyAlignment="1">
      <alignment vertical="center" wrapText="1"/>
    </xf>
    <xf numFmtId="0" fontId="0" fillId="0" borderId="0" xfId="0" applyAlignment="1">
      <alignment vertical="center"/>
    </xf>
    <xf numFmtId="0" fontId="9" fillId="3" borderId="2" xfId="0" applyFont="1" applyFill="1" applyBorder="1" applyAlignment="1">
      <alignment vertical="center" wrapText="1"/>
    </xf>
    <xf numFmtId="0" fontId="0" fillId="8" borderId="29" xfId="0" applyFill="1" applyBorder="1" applyAlignment="1">
      <alignment horizontal="center" vertical="center"/>
    </xf>
    <xf numFmtId="0" fontId="0" fillId="7" borderId="0" xfId="0" applyFill="1" applyAlignment="1">
      <alignment horizontal="center"/>
    </xf>
    <xf numFmtId="0" fontId="6" fillId="7" borderId="0" xfId="0" applyFont="1" applyFill="1" applyAlignment="1">
      <alignment vertical="center" wrapText="1"/>
    </xf>
    <xf numFmtId="0" fontId="6" fillId="7" borderId="0" xfId="0" applyFont="1" applyFill="1" applyAlignment="1">
      <alignment horizontal="center" vertical="center" wrapText="1"/>
    </xf>
    <xf numFmtId="0" fontId="0" fillId="8" borderId="16" xfId="0" applyFill="1" applyBorder="1" applyAlignment="1">
      <alignment horizontal="center" vertical="center"/>
    </xf>
    <xf numFmtId="0" fontId="0" fillId="2" borderId="12" xfId="0" applyFill="1" applyBorder="1" applyAlignment="1">
      <alignment horizontal="center" vertical="center"/>
    </xf>
    <xf numFmtId="0" fontId="6" fillId="8" borderId="34" xfId="0" applyFont="1" applyFill="1" applyBorder="1" applyAlignment="1">
      <alignment horizontal="center" vertical="center"/>
    </xf>
    <xf numFmtId="0" fontId="6" fillId="0" borderId="0" xfId="0" applyFont="1"/>
    <xf numFmtId="49" fontId="6" fillId="3" borderId="2" xfId="0" applyNumberFormat="1" applyFont="1" applyFill="1" applyBorder="1" applyAlignment="1">
      <alignment vertical="center" wrapText="1"/>
    </xf>
    <xf numFmtId="0" fontId="6" fillId="2" borderId="15" xfId="0" applyFont="1" applyFill="1" applyBorder="1" applyAlignment="1">
      <alignment horizontal="left"/>
    </xf>
    <xf numFmtId="49" fontId="9" fillId="3" borderId="2" xfId="0" applyNumberFormat="1" applyFont="1" applyFill="1" applyBorder="1" applyAlignment="1">
      <alignment horizontal="left" vertical="center" wrapText="1"/>
    </xf>
    <xf numFmtId="49" fontId="9" fillId="3" borderId="2" xfId="0" applyNumberFormat="1" applyFont="1" applyFill="1" applyBorder="1" applyAlignment="1">
      <alignment vertical="center" wrapText="1"/>
    </xf>
    <xf numFmtId="49" fontId="16" fillId="0" borderId="2" xfId="0" applyNumberFormat="1" applyFont="1" applyBorder="1"/>
    <xf numFmtId="0" fontId="12" fillId="5" borderId="31" xfId="0" applyFont="1" applyFill="1" applyBorder="1" applyAlignment="1">
      <alignment horizontal="center" vertical="center"/>
    </xf>
    <xf numFmtId="0" fontId="6" fillId="8" borderId="26" xfId="0" applyFont="1" applyFill="1" applyBorder="1" applyAlignment="1">
      <alignment horizontal="center" vertical="center"/>
    </xf>
    <xf numFmtId="0" fontId="6" fillId="5" borderId="33" xfId="0" applyFont="1" applyFill="1" applyBorder="1" applyAlignment="1">
      <alignment horizontal="center" vertical="center"/>
    </xf>
    <xf numFmtId="0" fontId="0" fillId="0" borderId="0" xfId="0" applyBorder="1"/>
    <xf numFmtId="0" fontId="6" fillId="8" borderId="2" xfId="0" applyFont="1" applyFill="1" applyBorder="1" applyAlignment="1">
      <alignment horizontal="center" vertical="center"/>
    </xf>
    <xf numFmtId="0" fontId="6" fillId="0" borderId="32" xfId="0" applyFont="1" applyFill="1" applyBorder="1" applyAlignment="1">
      <alignment horizontal="center" vertical="center"/>
    </xf>
    <xf numFmtId="0" fontId="5" fillId="0" borderId="0" xfId="1" applyFont="1"/>
    <xf numFmtId="0" fontId="5" fillId="0" borderId="0" xfId="1"/>
    <xf numFmtId="0" fontId="18" fillId="0" borderId="0" xfId="1" applyFont="1"/>
    <xf numFmtId="0" fontId="19" fillId="0" borderId="0" xfId="1" applyFont="1" applyAlignment="1">
      <alignment vertical="center"/>
    </xf>
    <xf numFmtId="14" fontId="5" fillId="0" borderId="1" xfId="1" applyNumberFormat="1" applyFont="1" applyBorder="1" applyAlignment="1">
      <alignment horizontal="left" vertical="center" wrapText="1"/>
    </xf>
    <xf numFmtId="0" fontId="5" fillId="0" borderId="1" xfId="1" applyFont="1" applyBorder="1" applyAlignment="1">
      <alignment horizontal="left" vertical="center" wrapText="1"/>
    </xf>
    <xf numFmtId="0" fontId="15" fillId="12" borderId="1" xfId="1" applyFont="1" applyFill="1" applyBorder="1" applyAlignment="1">
      <alignment vertical="center" wrapText="1"/>
    </xf>
    <xf numFmtId="49" fontId="10" fillId="12" borderId="2" xfId="0" applyNumberFormat="1" applyFont="1" applyFill="1" applyBorder="1" applyAlignment="1">
      <alignment horizontal="center" vertical="center"/>
    </xf>
    <xf numFmtId="0" fontId="4" fillId="0" borderId="1" xfId="1" applyFont="1" applyBorder="1" applyAlignment="1">
      <alignment horizontal="left" vertical="center" wrapText="1"/>
    </xf>
    <xf numFmtId="0" fontId="6" fillId="11" borderId="5" xfId="0" applyFont="1" applyFill="1" applyBorder="1" applyAlignment="1">
      <alignment horizontal="center" vertical="center"/>
    </xf>
    <xf numFmtId="0" fontId="3" fillId="0" borderId="1" xfId="1" applyFont="1" applyBorder="1" applyAlignment="1">
      <alignment horizontal="left" vertical="center" wrapText="1"/>
    </xf>
    <xf numFmtId="0" fontId="2" fillId="0" borderId="1" xfId="1" applyFont="1" applyBorder="1" applyAlignment="1">
      <alignment horizontal="left" vertical="center" wrapText="1"/>
    </xf>
    <xf numFmtId="0" fontId="6" fillId="5" borderId="8"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12" fillId="5" borderId="28" xfId="0" applyFont="1" applyFill="1" applyBorder="1" applyAlignment="1">
      <alignment horizontal="center" vertical="center" wrapText="1"/>
    </xf>
    <xf numFmtId="0" fontId="6" fillId="0" borderId="30" xfId="0" applyFont="1" applyFill="1" applyBorder="1" applyAlignment="1">
      <alignment horizontal="center" vertical="center"/>
    </xf>
    <xf numFmtId="0" fontId="6" fillId="0" borderId="36" xfId="0" applyFont="1" applyFill="1" applyBorder="1" applyAlignment="1">
      <alignment horizontal="center" vertical="center"/>
    </xf>
    <xf numFmtId="0" fontId="6" fillId="0" borderId="35" xfId="0" applyFont="1" applyFill="1" applyBorder="1" applyAlignment="1">
      <alignment horizontal="center" vertical="center"/>
    </xf>
    <xf numFmtId="0" fontId="6" fillId="4" borderId="5" xfId="0" applyFont="1" applyFill="1" applyBorder="1" applyAlignment="1">
      <alignment horizontal="center" vertical="center"/>
    </xf>
    <xf numFmtId="0" fontId="0" fillId="4" borderId="5" xfId="0" applyFill="1" applyBorder="1" applyAlignment="1">
      <alignment horizontal="center" vertical="center"/>
    </xf>
    <xf numFmtId="0" fontId="12" fillId="5" borderId="14" xfId="0" applyFont="1" applyFill="1" applyBorder="1" applyAlignment="1">
      <alignment horizontal="center" vertical="center"/>
    </xf>
    <xf numFmtId="0" fontId="0" fillId="5" borderId="14" xfId="0" applyFill="1" applyBorder="1" applyAlignment="1">
      <alignment horizontal="center" vertical="center"/>
    </xf>
    <xf numFmtId="0" fontId="12" fillId="5" borderId="2" xfId="0" applyFont="1" applyFill="1" applyBorder="1" applyAlignment="1">
      <alignment horizontal="center" vertical="center"/>
    </xf>
    <xf numFmtId="0" fontId="6" fillId="5" borderId="6" xfId="0" applyFont="1" applyFill="1" applyBorder="1" applyAlignment="1">
      <alignment horizontal="center" vertical="center"/>
    </xf>
    <xf numFmtId="0" fontId="12" fillId="5" borderId="6"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4" xfId="0" applyFont="1" applyFill="1" applyBorder="1" applyAlignment="1">
      <alignment horizontal="center" vertical="center"/>
    </xf>
    <xf numFmtId="0" fontId="9" fillId="9" borderId="19" xfId="0" applyFont="1" applyFill="1" applyBorder="1" applyAlignment="1">
      <alignment horizontal="center" vertical="center"/>
    </xf>
    <xf numFmtId="0" fontId="9" fillId="9" borderId="22" xfId="0" applyFont="1" applyFill="1" applyBorder="1" applyAlignment="1">
      <alignment horizontal="center" vertical="center"/>
    </xf>
    <xf numFmtId="0" fontId="9" fillId="9" borderId="20" xfId="0" applyFont="1" applyFill="1" applyBorder="1" applyAlignment="1">
      <alignment horizontal="center" vertical="center"/>
    </xf>
    <xf numFmtId="0" fontId="9" fillId="9" borderId="23" xfId="0" applyFont="1" applyFill="1" applyBorder="1" applyAlignment="1">
      <alignment horizontal="center" vertical="center"/>
    </xf>
    <xf numFmtId="0" fontId="9" fillId="9" borderId="0" xfId="0" applyFont="1" applyFill="1" applyBorder="1" applyAlignment="1">
      <alignment horizontal="center" vertical="center"/>
    </xf>
    <xf numFmtId="0" fontId="9" fillId="9" borderId="13" xfId="0" applyFont="1" applyFill="1" applyBorder="1" applyAlignment="1">
      <alignment horizontal="center" vertical="center"/>
    </xf>
    <xf numFmtId="0" fontId="12" fillId="5" borderId="5" xfId="0" applyFont="1" applyFill="1" applyBorder="1" applyAlignment="1">
      <alignment horizontal="center" vertical="center"/>
    </xf>
    <xf numFmtId="0" fontId="9" fillId="10" borderId="24" xfId="0" applyFont="1" applyFill="1" applyBorder="1" applyAlignment="1">
      <alignment horizontal="center" vertical="center"/>
    </xf>
    <xf numFmtId="0" fontId="9" fillId="10" borderId="25" xfId="0" applyFont="1" applyFill="1" applyBorder="1" applyAlignment="1">
      <alignment horizontal="center" vertical="center"/>
    </xf>
    <xf numFmtId="0" fontId="9" fillId="10" borderId="26" xfId="0" applyFont="1" applyFill="1" applyBorder="1" applyAlignment="1">
      <alignment horizontal="center" vertical="center"/>
    </xf>
    <xf numFmtId="0" fontId="6" fillId="5" borderId="14" xfId="0" applyFont="1" applyFill="1" applyBorder="1" applyAlignment="1">
      <alignment horizontal="center" vertical="center"/>
    </xf>
    <xf numFmtId="0" fontId="9" fillId="9" borderId="2" xfId="0" applyFont="1" applyFill="1" applyBorder="1" applyAlignment="1">
      <alignment horizontal="center" vertical="center"/>
    </xf>
    <xf numFmtId="0" fontId="12" fillId="7" borderId="0"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6" fillId="0" borderId="37" xfId="0" applyFont="1" applyFill="1" applyBorder="1" applyAlignment="1">
      <alignment horizontal="center" vertical="center"/>
    </xf>
    <xf numFmtId="0" fontId="9" fillId="7" borderId="0" xfId="0" applyFont="1" applyFill="1" applyBorder="1" applyAlignment="1">
      <alignment horizontal="center" vertical="center"/>
    </xf>
    <xf numFmtId="0" fontId="12" fillId="5" borderId="11" xfId="0" applyFont="1" applyFill="1" applyBorder="1" applyAlignment="1">
      <alignment horizontal="center" vertical="center" wrapText="1"/>
    </xf>
    <xf numFmtId="0" fontId="6" fillId="5" borderId="31" xfId="0" applyFont="1" applyFill="1" applyBorder="1" applyAlignment="1">
      <alignment horizontal="center" vertical="center"/>
    </xf>
    <xf numFmtId="0" fontId="6" fillId="5" borderId="32" xfId="0" applyFont="1" applyFill="1" applyBorder="1" applyAlignment="1">
      <alignment horizontal="center" vertical="center"/>
    </xf>
    <xf numFmtId="0" fontId="6" fillId="5" borderId="33" xfId="0" applyFont="1" applyFill="1" applyBorder="1" applyAlignment="1">
      <alignment horizontal="center" vertical="center"/>
    </xf>
    <xf numFmtId="0" fontId="6" fillId="4" borderId="9" xfId="0"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1" fillId="0" borderId="1" xfId="1" applyFont="1" applyBorder="1" applyAlignment="1">
      <alignment horizontal="left" vertical="center" wrapText="1"/>
    </xf>
  </cellXfs>
  <cellStyles count="2">
    <cellStyle name="Normal" xfId="0" builtinId="0"/>
    <cellStyle name="Normal 2" xfId="1"/>
  </cellStyles>
  <dxfs count="25">
    <dxf>
      <fill>
        <patternFill>
          <bgColor rgb="FFFF0000"/>
        </patternFill>
      </fill>
    </dxf>
    <dxf>
      <font>
        <color auto="1"/>
      </font>
      <fill>
        <patternFill>
          <bgColor rgb="FFFF0000"/>
        </patternFill>
      </fill>
    </dxf>
    <dxf>
      <fill>
        <patternFill>
          <fgColor rgb="FFFF5A33"/>
          <bgColor rgb="FFFF4646"/>
        </patternFill>
      </fill>
    </dxf>
    <dxf>
      <fill>
        <patternFill>
          <bgColor rgb="FFFF4646"/>
        </patternFill>
      </fill>
    </dxf>
    <dxf>
      <fill>
        <patternFill>
          <bgColor rgb="FFFF4646"/>
        </patternFill>
      </fill>
    </dxf>
    <dxf>
      <font>
        <color auto="1"/>
      </font>
      <fill>
        <patternFill>
          <bgColor rgb="FFFF0000"/>
        </patternFill>
      </fill>
    </dxf>
    <dxf>
      <fill>
        <patternFill>
          <bgColor rgb="FFFF0000"/>
        </patternFill>
      </fill>
    </dxf>
    <dxf>
      <fill>
        <patternFill>
          <fgColor rgb="FFFF5A33"/>
          <bgColor rgb="FFFF4646"/>
        </patternFill>
      </fill>
    </dxf>
    <dxf>
      <fill>
        <patternFill>
          <bgColor rgb="FFFF4646"/>
        </patternFill>
      </fill>
    </dxf>
    <dxf>
      <fill>
        <patternFill>
          <bgColor rgb="FFFF4646"/>
        </patternFill>
      </fill>
    </dxf>
    <dxf>
      <font>
        <color auto="1"/>
      </font>
      <fill>
        <patternFill>
          <bgColor rgb="FFFF0000"/>
        </patternFill>
      </fill>
    </dxf>
    <dxf>
      <fill>
        <patternFill>
          <bgColor rgb="FFFF0000"/>
        </patternFill>
      </fill>
    </dxf>
    <dxf>
      <fill>
        <patternFill>
          <fgColor rgb="FFFF5A33"/>
          <bgColor rgb="FFFF4646"/>
        </patternFill>
      </fill>
    </dxf>
    <dxf>
      <fill>
        <patternFill>
          <bgColor rgb="FFFF4646"/>
        </patternFill>
      </fill>
    </dxf>
    <dxf>
      <fill>
        <patternFill>
          <bgColor rgb="FFFF4646"/>
        </patternFill>
      </fill>
    </dxf>
    <dxf>
      <font>
        <color auto="1"/>
      </font>
      <fill>
        <patternFill>
          <bgColor rgb="FFFF0000"/>
        </patternFill>
      </fill>
    </dxf>
    <dxf>
      <fill>
        <patternFill>
          <bgColor rgb="FFFF0000"/>
        </patternFill>
      </fill>
    </dxf>
    <dxf>
      <fill>
        <patternFill>
          <fgColor rgb="FFFF5A33"/>
          <bgColor rgb="FFFF4646"/>
        </patternFill>
      </fill>
    </dxf>
    <dxf>
      <fill>
        <patternFill>
          <bgColor rgb="FFFF4646"/>
        </patternFill>
      </fill>
    </dxf>
    <dxf>
      <fill>
        <patternFill>
          <bgColor rgb="FFFF4646"/>
        </patternFill>
      </fill>
    </dxf>
    <dxf>
      <fill>
        <patternFill>
          <fgColor rgb="FFFF5A33"/>
          <bgColor rgb="FFFF4646"/>
        </patternFill>
      </fill>
    </dxf>
    <dxf>
      <fill>
        <patternFill>
          <bgColor rgb="FFFF0000"/>
        </patternFill>
      </fill>
    </dxf>
    <dxf>
      <fill>
        <patternFill>
          <fgColor rgb="FFFF5A33"/>
          <bgColor rgb="FFFF4646"/>
        </patternFill>
      </fill>
    </dxf>
    <dxf>
      <fill>
        <patternFill>
          <bgColor rgb="FFFF4646"/>
        </patternFill>
      </fill>
    </dxf>
    <dxf>
      <fill>
        <patternFill>
          <bgColor rgb="FFFF4646"/>
        </patternFill>
      </fill>
    </dxf>
  </dxfs>
  <tableStyles count="0" defaultTableStyle="TableStyleMedium9" defaultPivotStyle="PivotStyleLight16"/>
  <colors>
    <mruColors>
      <color rgb="FFFF4646"/>
      <color rgb="FFFF5050"/>
      <color rgb="FFFF5B5B"/>
      <color rgb="FFFF7171"/>
      <color rgb="FFFF5A33"/>
      <color rgb="FFCBFBFD"/>
      <color rgb="FFD9FFD9"/>
      <color rgb="FFFCFEB0"/>
      <color rgb="FF85F5FB"/>
      <color rgb="FF62F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76200</xdr:rowOff>
    </xdr:from>
    <xdr:to>
      <xdr:col>4</xdr:col>
      <xdr:colOff>1552575</xdr:colOff>
      <xdr:row>5</xdr:row>
      <xdr:rowOff>151130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266700"/>
          <a:ext cx="4419600" cy="836930"/>
        </a:xfrm>
        <a:prstGeom prst="rect">
          <a:avLst/>
        </a:prstGeom>
      </xdr:spPr>
    </xdr:pic>
    <xdr:clientData/>
  </xdr:twoCellAnchor>
  <xdr:twoCellAnchor editAs="oneCell">
    <xdr:from>
      <xdr:col>4</xdr:col>
      <xdr:colOff>1857375</xdr:colOff>
      <xdr:row>2</xdr:row>
      <xdr:rowOff>0</xdr:rowOff>
    </xdr:from>
    <xdr:to>
      <xdr:col>4</xdr:col>
      <xdr:colOff>3161665</xdr:colOff>
      <xdr:row>5</xdr:row>
      <xdr:rowOff>4445</xdr:rowOff>
    </xdr:to>
    <xdr:pic>
      <xdr:nvPicPr>
        <xdr:cNvPr id="9" name="Picture 8"/>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24475" y="381000"/>
          <a:ext cx="1304290" cy="5759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18</xdr:row>
      <xdr:rowOff>276225</xdr:rowOff>
    </xdr:from>
    <xdr:to>
      <xdr:col>6</xdr:col>
      <xdr:colOff>295275</xdr:colOff>
      <xdr:row>19</xdr:row>
      <xdr:rowOff>19051</xdr:rowOff>
    </xdr:to>
    <xdr:sp macro="" textlink="">
      <xdr:nvSpPr>
        <xdr:cNvPr id="3" name="TextBox 2"/>
        <xdr:cNvSpPr txBox="1"/>
      </xdr:nvSpPr>
      <xdr:spPr>
        <a:xfrm>
          <a:off x="2905125" y="3838575"/>
          <a:ext cx="275272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b="1">
              <a:latin typeface="Arial" panose="020B0604020202020204" pitchFamily="34" charset="0"/>
              <a:cs typeface="Arial" panose="020B0604020202020204" pitchFamily="34" charset="0"/>
            </a:rPr>
            <a:t>Evaluation of disturbs in Quasi-Static area</a:t>
          </a:r>
        </a:p>
      </xdr:txBody>
    </xdr:sp>
    <xdr:clientData/>
  </xdr:twoCellAnchor>
  <xdr:twoCellAnchor>
    <xdr:from>
      <xdr:col>1</xdr:col>
      <xdr:colOff>219075</xdr:colOff>
      <xdr:row>19</xdr:row>
      <xdr:rowOff>28574</xdr:rowOff>
    </xdr:from>
    <xdr:to>
      <xdr:col>7</xdr:col>
      <xdr:colOff>147375</xdr:colOff>
      <xdr:row>26</xdr:row>
      <xdr:rowOff>164924</xdr:rowOff>
    </xdr:to>
    <xdr:sp macro="" textlink="">
      <xdr:nvSpPr>
        <xdr:cNvPr id="5" name="Rectangle 4"/>
        <xdr:cNvSpPr/>
      </xdr:nvSpPr>
      <xdr:spPr>
        <a:xfrm>
          <a:off x="342900" y="4086224"/>
          <a:ext cx="7891200" cy="1908000"/>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blic\public\Users\MukherjP\Desktop\2G\Aurix_2G\ITS_Misc\Aurix_MC-ISAR_STS_CFG_DI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mmc_sw_aurix\13_UserData\TMM\UVP_Data\UVP__HWCFG_Conne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_Hist"/>
      <sheetName val="TC_Cfg_Map"/>
      <sheetName val="InOut"/>
      <sheetName val="EcuM_Cfg"/>
      <sheetName val="Cfg_Details"/>
      <sheetName val="MCU_Cfg"/>
      <sheetName val="PORT_Cfg"/>
      <sheetName val="Ltd_Tests_XCxxxx"/>
      <sheetName val="In-Out_Params-optional"/>
      <sheetName val="DIO_Cfg"/>
      <sheetName val="CoreConfig"/>
      <sheetName val="PORT_CFG_SET"/>
      <sheetName val="DIO_CFG_SET"/>
      <sheetName val="Port"/>
      <sheetName val="Manual_Execution"/>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ConfigGridSignals"/>
      <sheetName val="Lists"/>
    </sheetNames>
    <sheetDataSet>
      <sheetData sheetId="0"/>
      <sheetData sheetId="1"/>
      <sheetData sheetId="2"/>
      <sheetData sheetId="3">
        <row r="3">
          <cell r="B3" t="str">
            <v>TRB_IO_005</v>
          </cell>
        </row>
        <row r="4">
          <cell r="B4" t="str">
            <v>TRB_IO_006</v>
          </cell>
        </row>
        <row r="5">
          <cell r="B5" t="str">
            <v>TRB_IO_007</v>
          </cell>
        </row>
        <row r="6">
          <cell r="B6" t="str">
            <v>TRB_IO_008</v>
          </cell>
        </row>
        <row r="7">
          <cell r="B7" t="str">
            <v>TRB_IO_009</v>
          </cell>
        </row>
        <row r="8">
          <cell r="B8" t="str">
            <v>TRB_IO_010</v>
          </cell>
        </row>
        <row r="9">
          <cell r="B9" t="str">
            <v>TRB_IO_011</v>
          </cell>
        </row>
        <row r="10">
          <cell r="B10" t="str">
            <v>TRB_IO_012</v>
          </cell>
        </row>
        <row r="11">
          <cell r="B11" t="str">
            <v>TRB_IO_013</v>
          </cell>
        </row>
        <row r="12">
          <cell r="B12" t="str">
            <v>TRB_IO_014</v>
          </cell>
        </row>
        <row r="13">
          <cell r="B13" t="str">
            <v>TRB_IO_015</v>
          </cell>
        </row>
        <row r="14">
          <cell r="B14" t="str">
            <v>TRB_IO_016</v>
          </cell>
        </row>
        <row r="15">
          <cell r="B15" t="str">
            <v>TRB_IO_017</v>
          </cell>
        </row>
        <row r="16">
          <cell r="B16" t="str">
            <v>TRB_IO_018</v>
          </cell>
        </row>
        <row r="17">
          <cell r="B17" t="str">
            <v>TRB_IO_019</v>
          </cell>
        </row>
        <row r="18">
          <cell r="B18" t="str">
            <v>TRB_IO_020</v>
          </cell>
        </row>
        <row r="19">
          <cell r="B19" t="str">
            <v>TRB_IO_021</v>
          </cell>
        </row>
        <row r="20">
          <cell r="B20" t="str">
            <v>TRB_IO_022</v>
          </cell>
        </row>
        <row r="21">
          <cell r="B21" t="str">
            <v>TRB_IO_023</v>
          </cell>
        </row>
        <row r="22">
          <cell r="B22" t="str">
            <v>TRB_IO_024</v>
          </cell>
        </row>
        <row r="23">
          <cell r="B23" t="str">
            <v>TRB_IO_025</v>
          </cell>
        </row>
        <row r="24">
          <cell r="B24" t="str">
            <v>TRB_IO_026</v>
          </cell>
        </row>
        <row r="25">
          <cell r="B25" t="str">
            <v>TRB_IO_027</v>
          </cell>
        </row>
        <row r="26">
          <cell r="B26" t="str">
            <v>TRB_IO_028</v>
          </cell>
        </row>
        <row r="27">
          <cell r="B27" t="str">
            <v>TRB_IO_029</v>
          </cell>
        </row>
        <row r="28">
          <cell r="B28" t="str">
            <v>TRB_IO_030</v>
          </cell>
        </row>
        <row r="29">
          <cell r="B29" t="str">
            <v>TRB_IO_031</v>
          </cell>
        </row>
        <row r="30">
          <cell r="B30" t="str">
            <v>TRB_IO_032</v>
          </cell>
        </row>
        <row r="31">
          <cell r="B31" t="str">
            <v>TRB_IO_033</v>
          </cell>
        </row>
        <row r="32">
          <cell r="B32" t="str">
            <v>TRB_IO_034</v>
          </cell>
        </row>
        <row r="33">
          <cell r="B33" t="str">
            <v>TRB_IO_035</v>
          </cell>
        </row>
        <row r="34">
          <cell r="B34" t="str">
            <v>TRB_IO_036</v>
          </cell>
        </row>
        <row r="35">
          <cell r="B35" t="str">
            <v>TRB_IO_037</v>
          </cell>
        </row>
        <row r="36">
          <cell r="B36" t="str">
            <v>TRB_IO_038</v>
          </cell>
        </row>
        <row r="37">
          <cell r="B37" t="str">
            <v>TRB_IO_039</v>
          </cell>
        </row>
        <row r="38">
          <cell r="B38" t="str">
            <v>TRB_IO_040</v>
          </cell>
        </row>
        <row r="39">
          <cell r="B39" t="str">
            <v>TRB_IO_041</v>
          </cell>
        </row>
        <row r="40">
          <cell r="B40" t="str">
            <v>TRB_IO_042</v>
          </cell>
        </row>
        <row r="41">
          <cell r="B41" t="str">
            <v>TRB_IO_043</v>
          </cell>
        </row>
        <row r="42">
          <cell r="B42" t="str">
            <v>TRB_IO_044</v>
          </cell>
        </row>
        <row r="43">
          <cell r="B43" t="str">
            <v>TRB_IO_045</v>
          </cell>
        </row>
        <row r="44">
          <cell r="B44" t="str">
            <v>TRB_IO_046</v>
          </cell>
        </row>
        <row r="45">
          <cell r="B45" t="str">
            <v>TRB_IO_047</v>
          </cell>
        </row>
        <row r="46">
          <cell r="B46" t="str">
            <v>TRB_IO_048</v>
          </cell>
        </row>
        <row r="47">
          <cell r="B47" t="str">
            <v>TRB_IO_049</v>
          </cell>
        </row>
        <row r="48">
          <cell r="B48" t="str">
            <v>TRB_IO_050</v>
          </cell>
        </row>
        <row r="49">
          <cell r="B49" t="str">
            <v>TRB_IO_051</v>
          </cell>
        </row>
        <row r="50">
          <cell r="B50" t="str">
            <v>TRB_IO_052</v>
          </cell>
        </row>
        <row r="51">
          <cell r="B51" t="str">
            <v>TRB_IO_053</v>
          </cell>
        </row>
        <row r="52">
          <cell r="B52" t="str">
            <v>TRB_IO_054</v>
          </cell>
        </row>
        <row r="53">
          <cell r="B53" t="str">
            <v>TRB_IO_055</v>
          </cell>
        </row>
        <row r="54">
          <cell r="B54" t="str">
            <v>TRB_IO_056</v>
          </cell>
        </row>
        <row r="55">
          <cell r="B55" t="str">
            <v>TRB_IO_057</v>
          </cell>
        </row>
        <row r="56">
          <cell r="B56" t="str">
            <v>TRB_IO_058</v>
          </cell>
        </row>
        <row r="57">
          <cell r="B57" t="str">
            <v>TRB_IO_059</v>
          </cell>
        </row>
        <row r="58">
          <cell r="B58" t="str">
            <v>TRB_IO_060</v>
          </cell>
        </row>
        <row r="59">
          <cell r="B59" t="str">
            <v>TRB_IO_061</v>
          </cell>
        </row>
        <row r="60">
          <cell r="B60" t="str">
            <v>TRB_IO_062</v>
          </cell>
        </row>
        <row r="61">
          <cell r="B61" t="str">
            <v>TRB_IO_063</v>
          </cell>
        </row>
        <row r="62">
          <cell r="B62" t="str">
            <v>TRB_IO_064</v>
          </cell>
        </row>
        <row r="63">
          <cell r="B63" t="str">
            <v>TRB_IO_065</v>
          </cell>
        </row>
        <row r="64">
          <cell r="B64" t="str">
            <v>TRB_IO_066</v>
          </cell>
        </row>
        <row r="65">
          <cell r="B65" t="str">
            <v>TRB_IO_067</v>
          </cell>
        </row>
        <row r="66">
          <cell r="B66" t="str">
            <v>TRB_IO_068</v>
          </cell>
        </row>
        <row r="67">
          <cell r="B67" t="str">
            <v>TRB_IO_069</v>
          </cell>
        </row>
        <row r="68">
          <cell r="B68" t="str">
            <v>TRB_IO_070</v>
          </cell>
        </row>
        <row r="69">
          <cell r="B69" t="str">
            <v>TRB_IO_071</v>
          </cell>
        </row>
        <row r="70">
          <cell r="B70" t="str">
            <v>TRB_IO_072</v>
          </cell>
        </row>
        <row r="71">
          <cell r="B71" t="str">
            <v>TRB_IO_073</v>
          </cell>
        </row>
        <row r="72">
          <cell r="B72" t="str">
            <v>TRB_IO_074</v>
          </cell>
        </row>
        <row r="73">
          <cell r="B73" t="str">
            <v>TRB_IO_075</v>
          </cell>
        </row>
        <row r="74">
          <cell r="B74" t="str">
            <v>TRB_IO_076</v>
          </cell>
        </row>
        <row r="75">
          <cell r="B75" t="str">
            <v>TRB_IO_077</v>
          </cell>
        </row>
        <row r="76">
          <cell r="B76" t="str">
            <v>TRB_IO_078</v>
          </cell>
        </row>
        <row r="77">
          <cell r="B77" t="str">
            <v>TRB_IO_079</v>
          </cell>
        </row>
        <row r="78">
          <cell r="B78" t="str">
            <v>TRB_IO_080</v>
          </cell>
        </row>
        <row r="79">
          <cell r="B79" t="str">
            <v>TRB_IO_089</v>
          </cell>
        </row>
        <row r="80">
          <cell r="B80" t="str">
            <v>TRB_IO_090</v>
          </cell>
        </row>
        <row r="81">
          <cell r="B81" t="str">
            <v>TRB_IO_091</v>
          </cell>
        </row>
        <row r="82">
          <cell r="B82" t="str">
            <v>TRB_IO_092</v>
          </cell>
        </row>
        <row r="83">
          <cell r="B83" t="str">
            <v>TRB_IO_093</v>
          </cell>
        </row>
        <row r="84">
          <cell r="B84" t="str">
            <v>TRB_IO_094</v>
          </cell>
        </row>
        <row r="85">
          <cell r="B85" t="str">
            <v>TRB_IO_095</v>
          </cell>
        </row>
        <row r="86">
          <cell r="B86" t="str">
            <v>TRB_IO_096</v>
          </cell>
        </row>
        <row r="87">
          <cell r="B87" t="str">
            <v>TRB_IO_097</v>
          </cell>
        </row>
        <row r="88">
          <cell r="B88" t="str">
            <v>TRB_IO_098</v>
          </cell>
        </row>
        <row r="89">
          <cell r="B89" t="str">
            <v>TRB_IO_101</v>
          </cell>
        </row>
        <row r="90">
          <cell r="B90" t="str">
            <v>TRB_IO_102</v>
          </cell>
        </row>
        <row r="91">
          <cell r="B91" t="str">
            <v>TRB_IO_103</v>
          </cell>
        </row>
        <row r="92">
          <cell r="B92" t="str">
            <v>TRB_IO_104</v>
          </cell>
        </row>
        <row r="93">
          <cell r="B93" t="str">
            <v>TRB_IO_105</v>
          </cell>
        </row>
        <row r="94">
          <cell r="B94" t="str">
            <v>TRB_IO_106</v>
          </cell>
        </row>
        <row r="95">
          <cell r="B95" t="str">
            <v>TRB_IO_107</v>
          </cell>
        </row>
        <row r="96">
          <cell r="B96" t="str">
            <v>TRB_IO_108</v>
          </cell>
        </row>
        <row r="97">
          <cell r="B97" t="str">
            <v>TRB_IO_109</v>
          </cell>
        </row>
        <row r="98">
          <cell r="B98" t="str">
            <v>TRB_IO_110</v>
          </cell>
        </row>
        <row r="99">
          <cell r="B99" t="str">
            <v>TRB_IO_111</v>
          </cell>
        </row>
        <row r="100">
          <cell r="B100" t="str">
            <v>TRB_IO_112</v>
          </cell>
        </row>
        <row r="101">
          <cell r="B101" t="str">
            <v>TRB_IO_113</v>
          </cell>
        </row>
        <row r="102">
          <cell r="B102" t="str">
            <v>TRB_IO_114</v>
          </cell>
        </row>
        <row r="103">
          <cell r="B103" t="str">
            <v>TRB_IO_115</v>
          </cell>
        </row>
        <row r="104">
          <cell r="B104" t="str">
            <v>TRB_IO_116</v>
          </cell>
        </row>
        <row r="105">
          <cell r="B105" t="str">
            <v>TRB_IO_117</v>
          </cell>
        </row>
        <row r="106">
          <cell r="B106" t="str">
            <v>TRB_IO_118</v>
          </cell>
        </row>
        <row r="107">
          <cell r="B107" t="str">
            <v>TRB_IO_119</v>
          </cell>
        </row>
        <row r="108">
          <cell r="B108" t="str">
            <v>TRB_IO_120</v>
          </cell>
        </row>
        <row r="109">
          <cell r="B109" t="str">
            <v>TRB_IO_121</v>
          </cell>
        </row>
        <row r="110">
          <cell r="B110" t="str">
            <v>TRB_IO_122</v>
          </cell>
        </row>
        <row r="111">
          <cell r="B111" t="str">
            <v>TRB_IO_123</v>
          </cell>
        </row>
        <row r="112">
          <cell r="B112" t="str">
            <v>TRB_IO_124</v>
          </cell>
        </row>
        <row r="113">
          <cell r="B113" t="str">
            <v>TRB_IO_125</v>
          </cell>
        </row>
        <row r="114">
          <cell r="B114" t="str">
            <v>TRB_IO_126</v>
          </cell>
        </row>
        <row r="115">
          <cell r="B115" t="str">
            <v>TRB_IO_127</v>
          </cell>
        </row>
        <row r="116">
          <cell r="B116" t="str">
            <v>TRB_IO_128</v>
          </cell>
        </row>
        <row r="117">
          <cell r="B117" t="str">
            <v>TRB_IO_131</v>
          </cell>
        </row>
        <row r="118">
          <cell r="B118" t="str">
            <v>TRB_IO_132</v>
          </cell>
        </row>
        <row r="119">
          <cell r="B119" t="str">
            <v>TRB_IO_133</v>
          </cell>
        </row>
        <row r="120">
          <cell r="B120" t="str">
            <v>TRB_IO_134</v>
          </cell>
        </row>
        <row r="121">
          <cell r="B121" t="str">
            <v>TRB_IO_135</v>
          </cell>
        </row>
        <row r="122">
          <cell r="B122" t="str">
            <v>TRB_IO_136</v>
          </cell>
        </row>
        <row r="123">
          <cell r="B123" t="str">
            <v>TRB_IO_137</v>
          </cell>
        </row>
        <row r="124">
          <cell r="B124" t="str">
            <v>TRB_IO_138</v>
          </cell>
        </row>
        <row r="125">
          <cell r="B125" t="str">
            <v>TRB_IO_139</v>
          </cell>
        </row>
        <row r="126">
          <cell r="B126" t="str">
            <v>TRB_IO_140</v>
          </cell>
        </row>
        <row r="127">
          <cell r="B127" t="str">
            <v>TRB_IO_141</v>
          </cell>
        </row>
        <row r="128">
          <cell r="B128" t="str">
            <v>TRB_IO_142</v>
          </cell>
        </row>
        <row r="129">
          <cell r="B129" t="str">
            <v>TRB_IO_143</v>
          </cell>
        </row>
        <row r="130">
          <cell r="B130" t="str">
            <v>TRB_IO_144</v>
          </cell>
        </row>
        <row r="131">
          <cell r="B131" t="str">
            <v>TRB_IO_145</v>
          </cell>
        </row>
        <row r="132">
          <cell r="B132" t="str">
            <v>TRB_IO_146</v>
          </cell>
        </row>
        <row r="133">
          <cell r="B133" t="str">
            <v>TRB_IO_147</v>
          </cell>
        </row>
        <row r="134">
          <cell r="B134" t="str">
            <v>TRB_IO_148</v>
          </cell>
        </row>
        <row r="135">
          <cell r="B135" t="str">
            <v>TRB_IO_149</v>
          </cell>
        </row>
        <row r="136">
          <cell r="B136" t="str">
            <v>TRB_IO_150</v>
          </cell>
        </row>
        <row r="137">
          <cell r="B137" t="str">
            <v>TRB_IO_151</v>
          </cell>
        </row>
        <row r="138">
          <cell r="B138" t="str">
            <v>TRB_IO_152</v>
          </cell>
        </row>
        <row r="139">
          <cell r="B139" t="str">
            <v>TRB_IO_153</v>
          </cell>
        </row>
        <row r="140">
          <cell r="B140" t="str">
            <v>TRB_IO_154</v>
          </cell>
        </row>
        <row r="141">
          <cell r="B141" t="str">
            <v>TRB_IO_155</v>
          </cell>
        </row>
        <row r="142">
          <cell r="B142" t="str">
            <v>TRB_IO_165</v>
          </cell>
        </row>
        <row r="143">
          <cell r="B143" t="str">
            <v>TRB_IO_166</v>
          </cell>
        </row>
        <row r="144">
          <cell r="B144" t="str">
            <v>TRB_IO_167</v>
          </cell>
        </row>
        <row r="145">
          <cell r="B145" t="str">
            <v>TRB_IO_168</v>
          </cell>
        </row>
        <row r="146">
          <cell r="B146" t="str">
            <v>TRB_IO_169</v>
          </cell>
        </row>
        <row r="147">
          <cell r="B147" t="str">
            <v>TRB_IO_170</v>
          </cell>
        </row>
        <row r="148">
          <cell r="B148" t="str">
            <v>TRB_IO_171</v>
          </cell>
        </row>
        <row r="149">
          <cell r="B149" t="str">
            <v>TRB_IO_172</v>
          </cell>
        </row>
        <row r="150">
          <cell r="B150" t="str">
            <v>TRB_IO_173</v>
          </cell>
        </row>
        <row r="151">
          <cell r="B151" t="str">
            <v>TRB_IO_174</v>
          </cell>
        </row>
        <row r="152">
          <cell r="B152" t="str">
            <v>TRB_IO_175</v>
          </cell>
        </row>
        <row r="153">
          <cell r="B153" t="str">
            <v>TRB_IO_176</v>
          </cell>
        </row>
        <row r="154">
          <cell r="B154" t="str">
            <v>TRB_IO_177</v>
          </cell>
        </row>
        <row r="155">
          <cell r="B155" t="str">
            <v>TRB_IO_178</v>
          </cell>
        </row>
        <row r="156">
          <cell r="B156" t="str">
            <v>TRB_IO_179</v>
          </cell>
        </row>
        <row r="157">
          <cell r="B157" t="str">
            <v>TRB_IO_180</v>
          </cell>
        </row>
        <row r="158">
          <cell r="B158" t="str">
            <v>TRB_IO_181</v>
          </cell>
        </row>
        <row r="159">
          <cell r="B159" t="str">
            <v>TRB_IO_182</v>
          </cell>
        </row>
        <row r="160">
          <cell r="B160" t="str">
            <v>TRB_IO_183</v>
          </cell>
        </row>
        <row r="161">
          <cell r="B161" t="str">
            <v>TRB_IO_184</v>
          </cell>
        </row>
        <row r="162">
          <cell r="B162" t="str">
            <v>TRB_IO_185</v>
          </cell>
        </row>
        <row r="163">
          <cell r="B163" t="str">
            <v>TRB_IO_186</v>
          </cell>
        </row>
        <row r="164">
          <cell r="B164" t="str">
            <v>TRB_IO_187</v>
          </cell>
        </row>
        <row r="165">
          <cell r="B165" t="str">
            <v>TRB_IO_188</v>
          </cell>
        </row>
        <row r="166">
          <cell r="B166" t="str">
            <v>TRB_IO_189</v>
          </cell>
        </row>
        <row r="167">
          <cell r="B167" t="str">
            <v>TRB_IO_190</v>
          </cell>
        </row>
        <row r="168">
          <cell r="B168" t="str">
            <v>TRB_IO_191</v>
          </cell>
        </row>
        <row r="169">
          <cell r="B169" t="str">
            <v>TRB_IO_192</v>
          </cell>
        </row>
        <row r="170">
          <cell r="B170" t="str">
            <v>TRB_IO_193</v>
          </cell>
        </row>
        <row r="171">
          <cell r="B171" t="str">
            <v>TRB_IO_194</v>
          </cell>
        </row>
        <row r="172">
          <cell r="B172" t="str">
            <v>TRB_IO_195</v>
          </cell>
        </row>
        <row r="173">
          <cell r="B173" t="str">
            <v>TRB_IO_196</v>
          </cell>
        </row>
        <row r="174">
          <cell r="B174" t="str">
            <v>TRB_IO_201</v>
          </cell>
        </row>
        <row r="175">
          <cell r="B175" t="str">
            <v>TRB_IO_202</v>
          </cell>
        </row>
        <row r="176">
          <cell r="B176" t="str">
            <v>TRB_IO_205</v>
          </cell>
        </row>
        <row r="177">
          <cell r="B177" t="str">
            <v>TRB_IO_206</v>
          </cell>
        </row>
        <row r="178">
          <cell r="B178" t="str">
            <v>TRB_IO_207</v>
          </cell>
        </row>
        <row r="179">
          <cell r="B179" t="str">
            <v>TRB_IO_208</v>
          </cell>
        </row>
        <row r="180">
          <cell r="B180" t="str">
            <v>TRB_IO_209</v>
          </cell>
        </row>
        <row r="181">
          <cell r="B181" t="str">
            <v>TRB_IO_210</v>
          </cell>
        </row>
        <row r="182">
          <cell r="B182" t="str">
            <v>TRB_IO_211</v>
          </cell>
        </row>
        <row r="183">
          <cell r="B183" t="str">
            <v>TRB_IO_212</v>
          </cell>
        </row>
        <row r="184">
          <cell r="B184" t="str">
            <v>TRB_IO_213</v>
          </cell>
        </row>
        <row r="185">
          <cell r="B185" t="str">
            <v>TRB_IO_214</v>
          </cell>
        </row>
        <row r="186">
          <cell r="B186" t="str">
            <v>TRB_IO_215</v>
          </cell>
        </row>
        <row r="187">
          <cell r="B187" t="str">
            <v>TRB_IO_216</v>
          </cell>
        </row>
        <row r="188">
          <cell r="B188" t="str">
            <v>TRB_IO_217</v>
          </cell>
        </row>
        <row r="189">
          <cell r="B189" t="str">
            <v>TRB_IO_218</v>
          </cell>
        </row>
        <row r="190">
          <cell r="B190" t="str">
            <v>TRB_IO_219</v>
          </cell>
        </row>
        <row r="191">
          <cell r="B191" t="str">
            <v>TRB_IO_220</v>
          </cell>
        </row>
        <row r="192">
          <cell r="B192" t="str">
            <v>TRB_IO_223</v>
          </cell>
        </row>
        <row r="193">
          <cell r="B193" t="str">
            <v>TRB_IO_224</v>
          </cell>
        </row>
        <row r="194">
          <cell r="B194" t="str">
            <v>TRB_IO_225</v>
          </cell>
        </row>
        <row r="195">
          <cell r="B195" t="str">
            <v>TRB_IO_226</v>
          </cell>
        </row>
        <row r="196">
          <cell r="B196" t="str">
            <v>TRB_IO_227</v>
          </cell>
        </row>
        <row r="197">
          <cell r="B197" t="str">
            <v>TRB_IO_228</v>
          </cell>
        </row>
        <row r="198">
          <cell r="B198" t="str">
            <v>TRB_IO_231</v>
          </cell>
        </row>
        <row r="199">
          <cell r="B199" t="str">
            <v>TRB_IO_232</v>
          </cell>
        </row>
        <row r="200">
          <cell r="B200" t="str">
            <v>TRB_IO_233</v>
          </cell>
        </row>
        <row r="201">
          <cell r="B201" t="str">
            <v>TRB_IO_234</v>
          </cell>
        </row>
        <row r="202">
          <cell r="B202" t="str">
            <v>TRB_IO_235</v>
          </cell>
        </row>
        <row r="203">
          <cell r="B203" t="str">
            <v>TRB_IO_236</v>
          </cell>
        </row>
        <row r="204">
          <cell r="B204" t="str">
            <v>TRB_IO_237</v>
          </cell>
        </row>
        <row r="205">
          <cell r="B205" t="str">
            <v>TRB_IO_238</v>
          </cell>
        </row>
        <row r="206">
          <cell r="B206" t="str">
            <v>TRB_IO_239</v>
          </cell>
        </row>
        <row r="207">
          <cell r="B207" t="str">
            <v>TRB_IO_240</v>
          </cell>
        </row>
        <row r="208">
          <cell r="B208" t="str">
            <v>TRB_IO_245</v>
          </cell>
        </row>
        <row r="209">
          <cell r="B209" t="str">
            <v>TRB_IO_246</v>
          </cell>
        </row>
        <row r="210">
          <cell r="B210" t="str">
            <v>TRB_IO_247</v>
          </cell>
        </row>
        <row r="211">
          <cell r="B211" t="str">
            <v>TRB_IO_248</v>
          </cell>
        </row>
        <row r="212">
          <cell r="B212" t="str">
            <v>TRB_IO_249</v>
          </cell>
        </row>
        <row r="213">
          <cell r="B213" t="str">
            <v>TRB_IO_250</v>
          </cell>
        </row>
        <row r="214">
          <cell r="B214" t="str">
            <v>TRB_IO_251</v>
          </cell>
        </row>
        <row r="215">
          <cell r="B215" t="str">
            <v>TRB_IO_252</v>
          </cell>
        </row>
        <row r="216">
          <cell r="B216" t="str">
            <v>TRB_IO_253</v>
          </cell>
        </row>
        <row r="217">
          <cell r="B217" t="str">
            <v>TRB_IO_254</v>
          </cell>
        </row>
        <row r="218">
          <cell r="B218" t="str">
            <v>TRB_IO_255</v>
          </cell>
        </row>
        <row r="219">
          <cell r="B219" t="str">
            <v>TRB_IO_256</v>
          </cell>
        </row>
        <row r="220">
          <cell r="B220" t="str">
            <v>TRB_IO_257</v>
          </cell>
        </row>
        <row r="221">
          <cell r="B221" t="str">
            <v>TRB_IO_258</v>
          </cell>
        </row>
        <row r="222">
          <cell r="B222" t="str">
            <v>TRB_IO_259</v>
          </cell>
        </row>
        <row r="223">
          <cell r="B223" t="str">
            <v>TRB_IO_260</v>
          </cell>
        </row>
        <row r="224">
          <cell r="B224" t="str">
            <v>TRB_IO_261</v>
          </cell>
        </row>
        <row r="225">
          <cell r="B225" t="str">
            <v>TRB_IO_262</v>
          </cell>
        </row>
        <row r="226">
          <cell r="B226" t="str">
            <v>TRB_IO_263</v>
          </cell>
        </row>
        <row r="227">
          <cell r="B227" t="str">
            <v>TRB_IO_264</v>
          </cell>
        </row>
        <row r="228">
          <cell r="B228" t="str">
            <v>TRB_IO_265</v>
          </cell>
        </row>
        <row r="229">
          <cell r="B229" t="str">
            <v>TRB_IO_266</v>
          </cell>
        </row>
        <row r="230">
          <cell r="B230" t="str">
            <v>TRB_IO_267</v>
          </cell>
        </row>
        <row r="231">
          <cell r="B231" t="str">
            <v>TRB_IO_268</v>
          </cell>
        </row>
        <row r="232">
          <cell r="B232" t="str">
            <v>TRB_IO_269</v>
          </cell>
        </row>
        <row r="233">
          <cell r="B233" t="str">
            <v>TRB_IO_270</v>
          </cell>
        </row>
        <row r="234">
          <cell r="B234" t="str">
            <v>TRB_IO_271</v>
          </cell>
        </row>
        <row r="235">
          <cell r="B235" t="str">
            <v>TRB_IO_272</v>
          </cell>
        </row>
        <row r="236">
          <cell r="B236" t="str">
            <v>TRB_IO_273</v>
          </cell>
        </row>
        <row r="237">
          <cell r="B237" t="str">
            <v>TRB_IO_274</v>
          </cell>
        </row>
        <row r="238">
          <cell r="B238" t="str">
            <v>TRB_IO_275</v>
          </cell>
        </row>
        <row r="239">
          <cell r="B239" t="str">
            <v>TRB_IO_276</v>
          </cell>
        </row>
        <row r="240">
          <cell r="B240" t="str">
            <v>TRB_IO_277</v>
          </cell>
        </row>
        <row r="241">
          <cell r="B241" t="str">
            <v>TRB_IO_278</v>
          </cell>
        </row>
        <row r="242">
          <cell r="B242" t="str">
            <v>TRB_IO_279</v>
          </cell>
        </row>
        <row r="243">
          <cell r="B243" t="str">
            <v>TRB_IO_280</v>
          </cell>
        </row>
        <row r="244">
          <cell r="B244" t="str">
            <v>TRB_IO_281</v>
          </cell>
        </row>
        <row r="245">
          <cell r="B245" t="str">
            <v>TRB_IO_282</v>
          </cell>
        </row>
        <row r="246">
          <cell r="B246" t="str">
            <v>TRB_IO_283</v>
          </cell>
        </row>
        <row r="247">
          <cell r="B247" t="str">
            <v>TRB_IO_284</v>
          </cell>
        </row>
        <row r="248">
          <cell r="B248" t="str">
            <v>TRB_IO_285</v>
          </cell>
        </row>
        <row r="249">
          <cell r="B249" t="str">
            <v>TRB_IO_286</v>
          </cell>
        </row>
        <row r="250">
          <cell r="B250" t="str">
            <v>TRB_IO_287</v>
          </cell>
        </row>
        <row r="251">
          <cell r="B251" t="str">
            <v>TRB_IO_288</v>
          </cell>
        </row>
        <row r="252">
          <cell r="B252" t="str">
            <v>TRB_IO_289</v>
          </cell>
        </row>
        <row r="253">
          <cell r="B253" t="str">
            <v>TRB_IO_290</v>
          </cell>
        </row>
        <row r="254">
          <cell r="B254" t="str">
            <v>TRB_IO_291</v>
          </cell>
        </row>
        <row r="255">
          <cell r="B255" t="str">
            <v>TRB_IO_292</v>
          </cell>
        </row>
        <row r="256">
          <cell r="B256" t="str">
            <v>TRB_IO_293</v>
          </cell>
        </row>
        <row r="257">
          <cell r="B257" t="str">
            <v>TRB_IO_294</v>
          </cell>
        </row>
        <row r="258">
          <cell r="B258" t="str">
            <v>TRB_IO_295</v>
          </cell>
        </row>
        <row r="259">
          <cell r="B259" t="str">
            <v>TRB_IO_296</v>
          </cell>
        </row>
        <row r="260">
          <cell r="B260" t="str">
            <v>TRB_IO_297</v>
          </cell>
        </row>
        <row r="261">
          <cell r="B261" t="str">
            <v>TRB_IO_298</v>
          </cell>
        </row>
        <row r="262">
          <cell r="B262" t="str">
            <v>TRB_IO_299</v>
          </cell>
        </row>
        <row r="263">
          <cell r="B263" t="str">
            <v>TRB_IO_300</v>
          </cell>
        </row>
        <row r="264">
          <cell r="B264" t="str">
            <v>TRB_IO_301</v>
          </cell>
        </row>
        <row r="265">
          <cell r="B265" t="str">
            <v>TRB_IO_302</v>
          </cell>
        </row>
        <row r="266">
          <cell r="B266" t="str">
            <v>TRB_IO_303</v>
          </cell>
        </row>
        <row r="267">
          <cell r="B267" t="str">
            <v>TRB_IO_304</v>
          </cell>
        </row>
        <row r="268">
          <cell r="B268" t="str">
            <v>TRB_IO_305</v>
          </cell>
        </row>
        <row r="269">
          <cell r="B269" t="str">
            <v>TRB_IO_306</v>
          </cell>
        </row>
        <row r="270">
          <cell r="B270" t="str">
            <v>TRB_IO_307</v>
          </cell>
        </row>
        <row r="271">
          <cell r="B271" t="str">
            <v>TRB_IO_308</v>
          </cell>
        </row>
        <row r="272">
          <cell r="B272" t="str">
            <v>TRB_IO_309</v>
          </cell>
        </row>
        <row r="273">
          <cell r="B273" t="str">
            <v>TRB_IO_310</v>
          </cell>
        </row>
        <row r="274">
          <cell r="B274" t="str">
            <v>TRB_IO_311</v>
          </cell>
        </row>
        <row r="275">
          <cell r="B275" t="str">
            <v>TRB_IO_312</v>
          </cell>
        </row>
        <row r="276">
          <cell r="B276" t="str">
            <v>TRB_IO_313</v>
          </cell>
        </row>
        <row r="277">
          <cell r="B277" t="str">
            <v>TRB_IO_314</v>
          </cell>
        </row>
        <row r="278">
          <cell r="B278" t="str">
            <v>TRB_IO_316</v>
          </cell>
        </row>
        <row r="279">
          <cell r="B279" t="str">
            <v>TRB_IO_325</v>
          </cell>
        </row>
        <row r="280">
          <cell r="B280" t="str">
            <v>TRB_IO_326</v>
          </cell>
        </row>
        <row r="281">
          <cell r="B281" t="str">
            <v>TRB_IO_327</v>
          </cell>
        </row>
        <row r="282">
          <cell r="B282" t="str">
            <v>TRB_IO_328</v>
          </cell>
        </row>
        <row r="283">
          <cell r="B283" t="str">
            <v>TRB_IO_329</v>
          </cell>
        </row>
        <row r="284">
          <cell r="B284" t="str">
            <v>TRB_IO_330</v>
          </cell>
        </row>
        <row r="285">
          <cell r="B285" t="str">
            <v>TRB_IO_331</v>
          </cell>
        </row>
        <row r="286">
          <cell r="B286" t="str">
            <v>TRB_IO_332</v>
          </cell>
        </row>
        <row r="287">
          <cell r="B287" t="str">
            <v>TRB_IO_333</v>
          </cell>
        </row>
        <row r="288">
          <cell r="B288" t="str">
            <v>TRB_IO_334</v>
          </cell>
        </row>
        <row r="289">
          <cell r="B289" t="str">
            <v>TRB_IO_335</v>
          </cell>
        </row>
        <row r="290">
          <cell r="B290" t="str">
            <v>TRB_IO_336</v>
          </cell>
        </row>
        <row r="291">
          <cell r="B291" t="str">
            <v>TRB_IO_337</v>
          </cell>
        </row>
        <row r="292">
          <cell r="B292" t="str">
            <v>TRB_IO_338</v>
          </cell>
        </row>
        <row r="293">
          <cell r="B293" t="str">
            <v>TRB_IO_339</v>
          </cell>
        </row>
        <row r="294">
          <cell r="B294" t="str">
            <v>TRB_IO_340</v>
          </cell>
        </row>
        <row r="295">
          <cell r="B295" t="str">
            <v>TRB_IO_341</v>
          </cell>
        </row>
        <row r="296">
          <cell r="B296" t="str">
            <v>TRB_IO_342</v>
          </cell>
        </row>
        <row r="297">
          <cell r="B297" t="str">
            <v>TRB_IO_343</v>
          </cell>
        </row>
        <row r="298">
          <cell r="B298" t="str">
            <v>TRB_IO_344</v>
          </cell>
        </row>
        <row r="299">
          <cell r="B299" t="str">
            <v>TRB_IO_345</v>
          </cell>
        </row>
        <row r="300">
          <cell r="B300" t="str">
            <v>TRB_IO_346</v>
          </cell>
        </row>
        <row r="301">
          <cell r="B301" t="str">
            <v>TRB_IO_347</v>
          </cell>
        </row>
        <row r="302">
          <cell r="B302" t="str">
            <v>TRB_IO_348</v>
          </cell>
        </row>
        <row r="303">
          <cell r="B303" t="str">
            <v>TRB_IO_349</v>
          </cell>
        </row>
        <row r="304">
          <cell r="B304" t="str">
            <v>TRB_IO_350</v>
          </cell>
        </row>
        <row r="305">
          <cell r="B305" t="str">
            <v>TRB_IO_351</v>
          </cell>
        </row>
        <row r="306">
          <cell r="B306" t="str">
            <v>TRB_IO_352</v>
          </cell>
        </row>
        <row r="307">
          <cell r="B307" t="str">
            <v>TRB_IO_353</v>
          </cell>
        </row>
        <row r="308">
          <cell r="B308" t="str">
            <v>TRB_IO_354</v>
          </cell>
        </row>
        <row r="309">
          <cell r="B309" t="str">
            <v>TRB_IO_355</v>
          </cell>
        </row>
        <row r="310">
          <cell r="B310" t="str">
            <v>TRB_IO_356</v>
          </cell>
        </row>
        <row r="311">
          <cell r="B311" t="str">
            <v>TRB_IO_357</v>
          </cell>
        </row>
        <row r="312">
          <cell r="B312" t="str">
            <v>TRB_IO_358</v>
          </cell>
        </row>
        <row r="313">
          <cell r="B313" t="str">
            <v>TRB_IO_359</v>
          </cell>
        </row>
        <row r="314">
          <cell r="B314" t="str">
            <v>TRB_IO_360</v>
          </cell>
        </row>
        <row r="315">
          <cell r="B315" t="str">
            <v>TRB_IO_361</v>
          </cell>
        </row>
        <row r="316">
          <cell r="B316" t="str">
            <v>TRB_IO_362</v>
          </cell>
        </row>
        <row r="317">
          <cell r="B317" t="str">
            <v>TRB_IO_365</v>
          </cell>
        </row>
        <row r="318">
          <cell r="B318" t="str">
            <v>TRB_IO_366</v>
          </cell>
        </row>
        <row r="319">
          <cell r="B319" t="str">
            <v>TRB_IO_367</v>
          </cell>
        </row>
        <row r="320">
          <cell r="B320" t="str">
            <v>TRB_IO_368</v>
          </cell>
        </row>
        <row r="321">
          <cell r="B321" t="str">
            <v>TRB_IO_369</v>
          </cell>
        </row>
        <row r="322">
          <cell r="B322" t="str">
            <v>TRB_IO_370</v>
          </cell>
        </row>
        <row r="323">
          <cell r="B323" t="str">
            <v>TRB_IO_371</v>
          </cell>
        </row>
        <row r="324">
          <cell r="B324" t="str">
            <v>TRB_IO_372</v>
          </cell>
        </row>
        <row r="325">
          <cell r="B325" t="str">
            <v>TRB_IO_373</v>
          </cell>
        </row>
        <row r="326">
          <cell r="B326" t="str">
            <v>TRB_IO_374</v>
          </cell>
        </row>
        <row r="327">
          <cell r="B327" t="str">
            <v>TRB_IO_375</v>
          </cell>
        </row>
        <row r="328">
          <cell r="B328" t="str">
            <v>TRB_IO_376</v>
          </cell>
        </row>
        <row r="329">
          <cell r="B329" t="str">
            <v>TRB_IO_377</v>
          </cell>
        </row>
        <row r="330">
          <cell r="B330" t="str">
            <v>TRB_IO_378</v>
          </cell>
        </row>
        <row r="331">
          <cell r="B331" t="str">
            <v>TRB_IO_379</v>
          </cell>
        </row>
        <row r="332">
          <cell r="B332" t="str">
            <v>TRB_IO_380</v>
          </cell>
        </row>
        <row r="333">
          <cell r="B333" t="str">
            <v>TRB_IO_383</v>
          </cell>
        </row>
        <row r="334">
          <cell r="B334" t="str">
            <v>TRB_IO_384</v>
          </cell>
        </row>
        <row r="335">
          <cell r="B335" t="str">
            <v>TRB_IO_385</v>
          </cell>
        </row>
        <row r="336">
          <cell r="B336" t="str">
            <v>TRB_IO_386</v>
          </cell>
        </row>
        <row r="337">
          <cell r="B337" t="str">
            <v>TRB_IO_387</v>
          </cell>
        </row>
        <row r="338">
          <cell r="B338" t="str">
            <v>TRB_IO_388</v>
          </cell>
        </row>
        <row r="339">
          <cell r="B339" t="str">
            <v>TRB_IO_391</v>
          </cell>
        </row>
        <row r="340">
          <cell r="B340" t="str">
            <v>TRB_IO_392</v>
          </cell>
        </row>
        <row r="341">
          <cell r="B341" t="str">
            <v>TRB_IO_393</v>
          </cell>
        </row>
        <row r="342">
          <cell r="B342" t="str">
            <v>TRB_IO_394</v>
          </cell>
        </row>
        <row r="343">
          <cell r="B343" t="str">
            <v>TRB_IO_395</v>
          </cell>
        </row>
        <row r="344">
          <cell r="B344" t="str">
            <v>TRB_IO_396</v>
          </cell>
        </row>
        <row r="345">
          <cell r="B345" t="str">
            <v>TRB_IO_397</v>
          </cell>
        </row>
        <row r="346">
          <cell r="B346" t="str">
            <v>TRB_IO_398</v>
          </cell>
        </row>
        <row r="347">
          <cell r="B347" t="str">
            <v>TRB_IO_399</v>
          </cell>
        </row>
        <row r="348">
          <cell r="B348" t="str">
            <v>TRB_IO_400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2"/>
  <sheetViews>
    <sheetView showGridLines="0" tabSelected="1" workbookViewId="0">
      <selection activeCell="E11" sqref="E11"/>
    </sheetView>
  </sheetViews>
  <sheetFormatPr defaultColWidth="0" defaultRowHeight="15" zeroHeight="1" x14ac:dyDescent="0.25"/>
  <cols>
    <col min="1" max="1" width="8.7109375" style="73" customWidth="1"/>
    <col min="2" max="2" width="11.42578125" style="73" customWidth="1"/>
    <col min="3" max="3" width="7.85546875" style="73" bestFit="1" customWidth="1"/>
    <col min="4" max="4" width="24" style="73" customWidth="1"/>
    <col min="5" max="5" width="48.5703125" style="73" customWidth="1"/>
    <col min="6" max="6" width="4" style="73" customWidth="1"/>
    <col min="7" max="7" width="0" style="73" hidden="1"/>
    <col min="8" max="16384" width="9.140625" style="73" hidden="1"/>
  </cols>
  <sheetData>
    <row r="1" spans="2:7" x14ac:dyDescent="0.25"/>
    <row r="2" spans="2:7" x14ac:dyDescent="0.25"/>
    <row r="3" spans="2:7" x14ac:dyDescent="0.25"/>
    <row r="4" spans="2:7" x14ac:dyDescent="0.25"/>
    <row r="5" spans="2:7" x14ac:dyDescent="0.25"/>
    <row r="6" spans="2:7" x14ac:dyDescent="0.25"/>
    <row r="7" spans="2:7" x14ac:dyDescent="0.25"/>
    <row r="8" spans="2:7" x14ac:dyDescent="0.25">
      <c r="B8" s="72"/>
      <c r="C8" s="72"/>
      <c r="D8" s="72"/>
      <c r="E8" s="72"/>
      <c r="F8" s="72"/>
      <c r="G8" s="72"/>
    </row>
    <row r="9" spans="2:7" ht="28.5" x14ac:dyDescent="0.45">
      <c r="B9" s="74" t="s">
        <v>69</v>
      </c>
      <c r="C9" s="72"/>
      <c r="D9" s="72"/>
      <c r="E9" s="72"/>
      <c r="F9" s="72"/>
      <c r="G9" s="72"/>
    </row>
    <row r="10" spans="2:7" ht="28.5" x14ac:dyDescent="0.45">
      <c r="B10" s="74" t="s">
        <v>56</v>
      </c>
      <c r="C10" s="72"/>
      <c r="D10" s="72"/>
      <c r="E10" s="72"/>
      <c r="F10" s="72"/>
      <c r="G10" s="72"/>
    </row>
    <row r="11" spans="2:7" x14ac:dyDescent="0.25">
      <c r="B11" s="72"/>
      <c r="C11" s="72"/>
      <c r="D11" s="72"/>
      <c r="E11" s="72"/>
      <c r="F11" s="72"/>
      <c r="G11" s="72"/>
    </row>
    <row r="12" spans="2:7" x14ac:dyDescent="0.25">
      <c r="B12" s="72"/>
      <c r="C12" s="72"/>
      <c r="D12" s="72"/>
      <c r="E12" s="72"/>
      <c r="F12" s="72"/>
      <c r="G12" s="72"/>
    </row>
    <row r="13" spans="2:7" ht="23.25" x14ac:dyDescent="0.25">
      <c r="B13" s="75" t="s">
        <v>23</v>
      </c>
      <c r="C13" s="72"/>
      <c r="D13" s="72"/>
      <c r="E13" s="72"/>
      <c r="F13" s="72"/>
      <c r="G13" s="72"/>
    </row>
    <row r="14" spans="2:7" ht="33.75" customHeight="1" x14ac:dyDescent="0.25">
      <c r="B14" s="78" t="s">
        <v>25</v>
      </c>
      <c r="C14" s="78" t="s">
        <v>24</v>
      </c>
      <c r="D14" s="78" t="s">
        <v>52</v>
      </c>
      <c r="E14" s="78" t="s">
        <v>53</v>
      </c>
      <c r="F14" s="72"/>
      <c r="G14" s="72"/>
    </row>
    <row r="15" spans="2:7" ht="75" x14ac:dyDescent="0.25">
      <c r="B15" s="76">
        <v>44286</v>
      </c>
      <c r="C15" s="124" t="s">
        <v>67</v>
      </c>
      <c r="D15" s="77" t="s">
        <v>57</v>
      </c>
      <c r="E15" s="124" t="s">
        <v>70</v>
      </c>
    </row>
    <row r="16" spans="2:7" ht="75" x14ac:dyDescent="0.25">
      <c r="B16" s="76">
        <v>44021</v>
      </c>
      <c r="C16" s="82" t="s">
        <v>64</v>
      </c>
      <c r="D16" s="77" t="s">
        <v>57</v>
      </c>
      <c r="E16" s="83" t="s">
        <v>65</v>
      </c>
    </row>
    <row r="17" spans="2:5" x14ac:dyDescent="0.25">
      <c r="B17" s="76">
        <v>43754</v>
      </c>
      <c r="C17" s="80" t="s">
        <v>60</v>
      </c>
      <c r="D17" s="77" t="s">
        <v>57</v>
      </c>
      <c r="E17" s="80" t="s">
        <v>61</v>
      </c>
    </row>
    <row r="18" spans="2:5" x14ac:dyDescent="0.25">
      <c r="B18" s="76">
        <v>43753</v>
      </c>
      <c r="C18" s="77" t="s">
        <v>54</v>
      </c>
      <c r="D18" s="77" t="s">
        <v>57</v>
      </c>
      <c r="E18" s="77" t="s">
        <v>59</v>
      </c>
    </row>
    <row r="19" spans="2:5" x14ac:dyDescent="0.25">
      <c r="B19" s="76">
        <v>43747</v>
      </c>
      <c r="C19" s="77" t="s">
        <v>55</v>
      </c>
      <c r="D19" s="77" t="s">
        <v>32</v>
      </c>
      <c r="E19" s="77" t="s">
        <v>58</v>
      </c>
    </row>
    <row r="20" spans="2:5" x14ac:dyDescent="0.25">
      <c r="B20" s="72"/>
      <c r="C20" s="72"/>
      <c r="D20" s="72"/>
      <c r="E20" s="72"/>
    </row>
    <row r="21" spans="2:5" x14ac:dyDescent="0.25">
      <c r="B21" s="72"/>
      <c r="C21" s="72"/>
      <c r="D21" s="72"/>
      <c r="E21" s="72"/>
    </row>
    <row r="22" spans="2:5" hidden="1" x14ac:dyDescent="0.25">
      <c r="B22" s="72"/>
      <c r="C22" s="72"/>
      <c r="D22" s="72"/>
      <c r="E22" s="7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20"/>
  <sheetViews>
    <sheetView showGridLines="0" zoomScaleNormal="100" workbookViewId="0">
      <selection activeCell="A21" sqref="A21:XFD1048576"/>
    </sheetView>
  </sheetViews>
  <sheetFormatPr defaultColWidth="0" defaultRowHeight="12.75" zeroHeight="1" x14ac:dyDescent="0.2"/>
  <cols>
    <col min="1" max="1" width="3.42578125" customWidth="1"/>
    <col min="2" max="2" width="114" customWidth="1"/>
    <col min="3" max="3" width="11.42578125" customWidth="1"/>
    <col min="4" max="16384" width="11.42578125" hidden="1"/>
  </cols>
  <sheetData>
    <row r="1" spans="2:2" ht="18" customHeight="1" thickBot="1" x14ac:dyDescent="0.25"/>
    <row r="2" spans="2:2" s="51" customFormat="1" ht="30.75" customHeight="1" thickBot="1" x14ac:dyDescent="0.25">
      <c r="B2" s="79" t="s">
        <v>2</v>
      </c>
    </row>
    <row r="3" spans="2:2" ht="13.5" thickBot="1" x14ac:dyDescent="0.25">
      <c r="B3" s="25"/>
    </row>
    <row r="4" spans="2:2" ht="217.5" thickBot="1" x14ac:dyDescent="0.25">
      <c r="B4" s="61" t="s">
        <v>51</v>
      </c>
    </row>
    <row r="5" spans="2:2" ht="13.5" thickBot="1" x14ac:dyDescent="0.25">
      <c r="B5" s="1"/>
    </row>
    <row r="6" spans="2:2" ht="20.25" customHeight="1" x14ac:dyDescent="0.2">
      <c r="B6" s="50" t="s">
        <v>4</v>
      </c>
    </row>
    <row r="7" spans="2:2" x14ac:dyDescent="0.2">
      <c r="B7" s="62" t="s">
        <v>45</v>
      </c>
    </row>
    <row r="8" spans="2:2" ht="13.5" thickBot="1" x14ac:dyDescent="0.25">
      <c r="B8" s="49" t="s">
        <v>62</v>
      </c>
    </row>
    <row r="9" spans="2:2" ht="13.5" thickBot="1" x14ac:dyDescent="0.25">
      <c r="B9" s="23"/>
    </row>
    <row r="10" spans="2:2" ht="409.6" thickBot="1" x14ac:dyDescent="0.25">
      <c r="B10" s="63" t="s">
        <v>68</v>
      </c>
    </row>
    <row r="11" spans="2:2" ht="13.5" thickBot="1" x14ac:dyDescent="0.25">
      <c r="B11" s="23"/>
    </row>
    <row r="12" spans="2:2" ht="126" customHeight="1" thickBot="1" x14ac:dyDescent="0.25">
      <c r="B12" s="52" t="s">
        <v>46</v>
      </c>
    </row>
    <row r="13" spans="2:2" ht="13.5" thickBot="1" x14ac:dyDescent="0.25"/>
    <row r="14" spans="2:2" ht="353.25" customHeight="1" thickBot="1" x14ac:dyDescent="0.25">
      <c r="B14" s="64" t="s">
        <v>48</v>
      </c>
    </row>
    <row r="15" spans="2:2" ht="13.5" thickBot="1" x14ac:dyDescent="0.25">
      <c r="B15" s="60"/>
    </row>
    <row r="16" spans="2:2" ht="16.5" thickBot="1" x14ac:dyDescent="0.3">
      <c r="B16" s="65" t="s">
        <v>26</v>
      </c>
    </row>
    <row r="17" spans="2:2" x14ac:dyDescent="0.2"/>
    <row r="18" spans="2:2" x14ac:dyDescent="0.2"/>
    <row r="19" spans="2:2" x14ac:dyDescent="0.2">
      <c r="B19" t="s">
        <v>3</v>
      </c>
    </row>
    <row r="20" spans="2:2" x14ac:dyDescent="0.2"/>
  </sheetData>
  <phoneticPr fontId="7" type="noConversion"/>
  <pageMargins left="0.74803149606299213" right="0.74803149606299213" top="0.98425196850393704" bottom="0.98425196850393704" header="0.51181102362204722" footer="0.51181102362204722"/>
  <pageSetup paperSize="9" scale="53"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K256"/>
  <sheetViews>
    <sheetView showGridLines="0" zoomScale="85" zoomScaleNormal="85" zoomScaleSheetLayoutView="70" workbookViewId="0">
      <selection activeCell="H11" sqref="H11"/>
    </sheetView>
  </sheetViews>
  <sheetFormatPr defaultColWidth="11.42578125" defaultRowHeight="12.75" x14ac:dyDescent="0.2"/>
  <cols>
    <col min="1" max="1" width="1.85546875" customWidth="1"/>
    <col min="2" max="2" width="5.28515625" style="69" customWidth="1"/>
    <col min="3" max="3" width="19.140625" bestFit="1" customWidth="1"/>
    <col min="4" max="4" width="16.42578125" bestFit="1" customWidth="1"/>
    <col min="5" max="5" width="15.28515625" bestFit="1" customWidth="1"/>
    <col min="6" max="6" width="22.42578125" bestFit="1" customWidth="1"/>
    <col min="7" max="7" width="40.85546875" style="2" customWidth="1"/>
    <col min="8" max="8" width="16.28515625" style="2" customWidth="1"/>
    <col min="9" max="9" width="15.5703125" style="2" bestFit="1" customWidth="1"/>
    <col min="10" max="10" width="17.42578125" style="2" customWidth="1"/>
    <col min="11" max="11" width="24.140625" customWidth="1"/>
    <col min="12" max="12" width="11.42578125" customWidth="1"/>
    <col min="13" max="13" width="12.140625" customWidth="1"/>
    <col min="14" max="14" width="1.85546875" customWidth="1"/>
  </cols>
  <sheetData>
    <row r="1" spans="2:37" ht="7.5" customHeight="1" thickBot="1" x14ac:dyDescent="0.25"/>
    <row r="2" spans="2:37" ht="6.75" customHeight="1" thickBot="1" x14ac:dyDescent="0.25">
      <c r="B2" s="6"/>
      <c r="C2" s="7"/>
      <c r="D2" s="7"/>
      <c r="E2" s="7"/>
      <c r="F2" s="7"/>
      <c r="G2" s="8"/>
      <c r="H2" s="8"/>
      <c r="I2" s="8"/>
      <c r="J2" s="8"/>
      <c r="K2" s="7"/>
      <c r="L2" s="7"/>
      <c r="M2" s="7"/>
      <c r="N2" s="9"/>
    </row>
    <row r="3" spans="2:37" ht="30" customHeight="1" thickBot="1" x14ac:dyDescent="0.25">
      <c r="B3" s="18"/>
      <c r="C3" s="98" t="s">
        <v>49</v>
      </c>
      <c r="D3" s="99"/>
      <c r="E3" s="99"/>
      <c r="F3" s="99"/>
      <c r="G3" s="99"/>
      <c r="H3" s="99"/>
      <c r="I3" s="99"/>
      <c r="J3" s="99"/>
      <c r="K3" s="99"/>
      <c r="L3" s="99"/>
      <c r="M3" s="100"/>
      <c r="N3" s="10"/>
    </row>
    <row r="4" spans="2:37" ht="16.5" customHeight="1" thickBot="1" x14ac:dyDescent="0.4">
      <c r="B4" s="18"/>
      <c r="C4" s="21"/>
      <c r="D4" s="21"/>
      <c r="E4" s="21"/>
      <c r="F4" s="21"/>
      <c r="G4" s="21"/>
      <c r="H4" s="21"/>
      <c r="I4" s="21"/>
      <c r="J4" s="21"/>
      <c r="K4" s="21"/>
      <c r="L4" s="14"/>
      <c r="M4" s="14"/>
      <c r="N4" s="11"/>
      <c r="AK4" s="24" t="s">
        <v>15</v>
      </c>
    </row>
    <row r="5" spans="2:37" s="41" customFormat="1" ht="15" customHeight="1" x14ac:dyDescent="0.2">
      <c r="B5" s="38"/>
      <c r="C5" s="107" t="s">
        <v>11</v>
      </c>
      <c r="D5" s="107"/>
      <c r="E5" s="107"/>
      <c r="F5" s="107"/>
      <c r="G5" s="44">
        <v>512</v>
      </c>
      <c r="H5" s="39"/>
      <c r="I5" s="39"/>
      <c r="J5" s="39"/>
      <c r="K5" s="101" t="s">
        <v>10</v>
      </c>
      <c r="L5" s="102"/>
      <c r="M5" s="103"/>
      <c r="N5" s="40"/>
      <c r="AK5" s="42" t="s">
        <v>16</v>
      </c>
    </row>
    <row r="6" spans="2:37" s="41" customFormat="1" ht="15" customHeight="1" x14ac:dyDescent="0.2">
      <c r="B6" s="38"/>
      <c r="C6" s="93" t="s">
        <v>14</v>
      </c>
      <c r="D6" s="93"/>
      <c r="E6" s="93"/>
      <c r="F6" s="93"/>
      <c r="G6" s="45">
        <f>SUM(I35:I255)*8</f>
        <v>0</v>
      </c>
      <c r="H6" s="39"/>
      <c r="I6" s="39"/>
      <c r="J6" s="39"/>
      <c r="K6" s="104"/>
      <c r="L6" s="105"/>
      <c r="M6" s="106"/>
      <c r="N6" s="40"/>
      <c r="AK6" s="43" t="s">
        <v>27</v>
      </c>
    </row>
    <row r="7" spans="2:37" s="41" customFormat="1" ht="15" customHeight="1" x14ac:dyDescent="0.2">
      <c r="B7" s="38"/>
      <c r="C7" s="93" t="s">
        <v>12</v>
      </c>
      <c r="D7" s="93"/>
      <c r="E7" s="93"/>
      <c r="F7" s="93"/>
      <c r="G7" s="45">
        <f>MAX(I35:I255)*8</f>
        <v>0</v>
      </c>
      <c r="H7" s="39"/>
      <c r="I7" s="39"/>
      <c r="J7" s="39"/>
      <c r="K7" s="104"/>
      <c r="L7" s="105"/>
      <c r="M7" s="106"/>
      <c r="N7" s="40"/>
    </row>
    <row r="8" spans="2:37" s="41" customFormat="1" ht="15" customHeight="1" x14ac:dyDescent="0.2">
      <c r="B8" s="38"/>
      <c r="C8" s="111" t="s">
        <v>19</v>
      </c>
      <c r="D8" s="93"/>
      <c r="E8" s="93"/>
      <c r="F8" s="93"/>
      <c r="G8" s="47">
        <v>0</v>
      </c>
      <c r="H8" s="39"/>
      <c r="I8" s="39"/>
      <c r="J8" s="39"/>
      <c r="K8" s="104"/>
      <c r="L8" s="105"/>
      <c r="M8" s="106"/>
      <c r="N8" s="40"/>
    </row>
    <row r="9" spans="2:37" s="41" customFormat="1" ht="15" customHeight="1" thickBot="1" x14ac:dyDescent="0.25">
      <c r="B9" s="38"/>
      <c r="C9" s="97" t="s">
        <v>13</v>
      </c>
      <c r="D9" s="97"/>
      <c r="E9" s="97"/>
      <c r="F9" s="97"/>
      <c r="G9" s="46">
        <f>IF(J33&gt;0,(J33*(G8+1)),512)</f>
        <v>512</v>
      </c>
      <c r="H9" s="29"/>
      <c r="I9" s="29"/>
      <c r="J9" s="29"/>
      <c r="K9" s="104"/>
      <c r="L9" s="105"/>
      <c r="M9" s="106"/>
      <c r="N9" s="40"/>
    </row>
    <row r="10" spans="2:37" s="41" customFormat="1" ht="24.95" customHeight="1" thickBot="1" x14ac:dyDescent="0.25">
      <c r="B10" s="38"/>
      <c r="C10" s="108" t="str">
        <f>IF(G5&lt;G9, "Warning: selected threshold too small!", "Info: Threshold OK!")</f>
        <v>Info: Threshold OK!</v>
      </c>
      <c r="D10" s="109"/>
      <c r="E10" s="109"/>
      <c r="F10" s="109"/>
      <c r="G10" s="110"/>
      <c r="H10" s="29"/>
      <c r="I10" s="29"/>
      <c r="J10" s="29"/>
      <c r="K10" s="66" t="s">
        <v>1</v>
      </c>
      <c r="L10" s="71">
        <v>8</v>
      </c>
      <c r="M10" s="68" t="s">
        <v>47</v>
      </c>
      <c r="N10" s="40"/>
    </row>
    <row r="11" spans="2:37" s="41" customFormat="1" ht="30" customHeight="1" thickBot="1" x14ac:dyDescent="0.25">
      <c r="B11" s="38"/>
      <c r="C11" s="29"/>
      <c r="D11" s="29"/>
      <c r="E11" s="29"/>
      <c r="F11" s="29"/>
      <c r="G11" s="29"/>
      <c r="H11" s="29"/>
      <c r="I11" s="29"/>
      <c r="J11" s="29"/>
      <c r="K11" s="84" t="s">
        <v>7</v>
      </c>
      <c r="L11" s="88">
        <v>16</v>
      </c>
      <c r="M11" s="86" t="s">
        <v>47</v>
      </c>
      <c r="N11" s="40"/>
    </row>
    <row r="12" spans="2:37" s="41" customFormat="1" ht="15" customHeight="1" x14ac:dyDescent="0.2">
      <c r="B12" s="38"/>
      <c r="C12" s="91" t="s">
        <v>50</v>
      </c>
      <c r="D12" s="92"/>
      <c r="E12" s="92"/>
      <c r="F12" s="92"/>
      <c r="G12" s="44">
        <v>1048576</v>
      </c>
      <c r="H12" s="29"/>
      <c r="I12" s="29"/>
      <c r="J12" s="29"/>
      <c r="K12" s="85"/>
      <c r="L12" s="90"/>
      <c r="M12" s="87"/>
      <c r="N12" s="40"/>
    </row>
    <row r="13" spans="2:37" s="41" customFormat="1" ht="15" customHeight="1" x14ac:dyDescent="0.2">
      <c r="B13" s="38"/>
      <c r="C13" s="93" t="s">
        <v>5</v>
      </c>
      <c r="D13" s="94"/>
      <c r="E13" s="94"/>
      <c r="F13" s="94"/>
      <c r="G13" s="45">
        <f>(((((G12-I29)/2)-1024-G5-504-504-1464)/8-SUM(H35:H255)-SUM(I35:I255)))</f>
        <v>65035</v>
      </c>
      <c r="H13" s="29"/>
      <c r="I13" s="29"/>
      <c r="J13" s="29"/>
      <c r="K13" s="85" t="s">
        <v>8</v>
      </c>
      <c r="L13" s="88">
        <v>1024</v>
      </c>
      <c r="M13" s="86" t="s">
        <v>47</v>
      </c>
      <c r="N13" s="40"/>
    </row>
    <row r="14" spans="2:37" s="41" customFormat="1" ht="15" customHeight="1" x14ac:dyDescent="0.2">
      <c r="B14" s="38"/>
      <c r="C14" s="93" t="s">
        <v>9</v>
      </c>
      <c r="D14" s="94"/>
      <c r="E14" s="94"/>
      <c r="F14" s="94"/>
      <c r="G14" s="45">
        <f>SUM(K35:K255)</f>
        <v>0</v>
      </c>
      <c r="H14" s="29"/>
      <c r="I14" s="29"/>
      <c r="J14" s="29"/>
      <c r="K14" s="85"/>
      <c r="L14" s="89"/>
      <c r="M14" s="87"/>
      <c r="N14" s="40"/>
    </row>
    <row r="15" spans="2:37" s="41" customFormat="1" ht="15" customHeight="1" x14ac:dyDescent="0.2">
      <c r="B15" s="38"/>
      <c r="C15" s="93" t="s">
        <v>22</v>
      </c>
      <c r="D15" s="94"/>
      <c r="E15" s="94"/>
      <c r="F15" s="94"/>
      <c r="G15" s="45">
        <f>IF(G13&gt;0,ROUNDUP(G14/(G13*2),0),"")</f>
        <v>0</v>
      </c>
      <c r="H15" s="29"/>
      <c r="I15" s="29"/>
      <c r="J15" s="29"/>
      <c r="K15" s="85"/>
      <c r="L15" s="90"/>
      <c r="M15" s="87"/>
      <c r="N15" s="40"/>
    </row>
    <row r="16" spans="2:37" s="41" customFormat="1" ht="15" customHeight="1" x14ac:dyDescent="0.2">
      <c r="B16" s="38"/>
      <c r="C16" s="93" t="s">
        <v>20</v>
      </c>
      <c r="D16" s="93"/>
      <c r="E16" s="93"/>
      <c r="F16" s="93"/>
      <c r="G16" s="47">
        <v>1</v>
      </c>
      <c r="H16" s="29"/>
      <c r="I16" s="29"/>
      <c r="J16" s="29"/>
      <c r="K16" s="84" t="s">
        <v>38</v>
      </c>
      <c r="L16" s="88">
        <v>500</v>
      </c>
      <c r="M16" s="86" t="s">
        <v>63</v>
      </c>
      <c r="N16" s="40"/>
    </row>
    <row r="17" spans="2:14" s="41" customFormat="1" ht="15" customHeight="1" thickBot="1" x14ac:dyDescent="0.25">
      <c r="B17" s="38"/>
      <c r="C17" s="96" t="s">
        <v>21</v>
      </c>
      <c r="D17" s="97"/>
      <c r="E17" s="97"/>
      <c r="F17" s="97"/>
      <c r="G17" s="46">
        <f>ROUNDUP(G15+(G15*G16/2/100),0)</f>
        <v>0</v>
      </c>
      <c r="H17" s="29"/>
      <c r="I17" s="29"/>
      <c r="J17" s="29"/>
      <c r="K17" s="114"/>
      <c r="L17" s="115"/>
      <c r="M17" s="117"/>
      <c r="N17" s="40"/>
    </row>
    <row r="18" spans="2:14" s="41" customFormat="1" ht="24.95" customHeight="1" thickBot="1" x14ac:dyDescent="0.25">
      <c r="B18" s="38"/>
      <c r="C18" s="108" t="str">
        <f>IF(MAX(H35:I255)&gt;G13, "Warning: May lead to GC on GC!",IF(G17&gt;125000,"Warning: DataFlash Endurance (per EEPROMx sector) crossed!","Info: Block Sizes are OK!") )</f>
        <v>Info: Block Sizes are OK!</v>
      </c>
      <c r="D18" s="109"/>
      <c r="E18" s="109"/>
      <c r="F18" s="109"/>
      <c r="G18" s="110"/>
      <c r="H18" s="29"/>
      <c r="I18" s="29"/>
      <c r="J18" s="29"/>
      <c r="K18" s="55"/>
      <c r="L18" s="55"/>
      <c r="M18" s="55"/>
      <c r="N18" s="40"/>
    </row>
    <row r="19" spans="2:14" ht="39" customHeight="1" x14ac:dyDescent="0.2">
      <c r="B19" s="18"/>
      <c r="C19" s="54"/>
      <c r="D19" s="54"/>
      <c r="E19" s="54"/>
      <c r="F19" s="54"/>
      <c r="G19" s="54"/>
      <c r="H19" s="54"/>
      <c r="I19" s="54"/>
      <c r="J19" s="54"/>
      <c r="K19" s="55"/>
      <c r="L19" s="55"/>
      <c r="M19" s="55"/>
      <c r="N19" s="11"/>
    </row>
    <row r="20" spans="2:14" ht="15" customHeight="1" thickBot="1" x14ac:dyDescent="0.25">
      <c r="B20" s="18"/>
      <c r="C20" s="54"/>
      <c r="D20" s="54"/>
      <c r="E20" s="54"/>
      <c r="F20" s="54"/>
      <c r="G20" s="54"/>
      <c r="H20" s="54"/>
      <c r="I20" s="54"/>
      <c r="J20" s="54"/>
      <c r="K20" s="55"/>
      <c r="L20" s="55"/>
      <c r="M20" s="55"/>
      <c r="N20" s="11"/>
    </row>
    <row r="21" spans="2:14" ht="15" customHeight="1" thickBot="1" x14ac:dyDescent="0.25">
      <c r="B21" s="18"/>
      <c r="C21" s="95" t="s">
        <v>39</v>
      </c>
      <c r="D21" s="95"/>
      <c r="E21" s="95"/>
      <c r="F21" s="95"/>
      <c r="G21" s="67" t="str">
        <f>IF(SUM(L35:L255)=0, "N/A",SUM(M35:M255))</f>
        <v>N/A</v>
      </c>
      <c r="H21" s="54"/>
      <c r="I21" s="54"/>
      <c r="J21" s="54"/>
      <c r="K21" s="55"/>
      <c r="L21" s="56"/>
      <c r="M21" s="56"/>
      <c r="N21" s="11"/>
    </row>
    <row r="22" spans="2:14" ht="24.95" customHeight="1" thickBot="1" x14ac:dyDescent="0.25">
      <c r="B22" s="18"/>
      <c r="C22" s="108" t="str">
        <f>IF(SUM(L35:L255)=0, "Info: there are no Quasi-Static blocks", IF(G21&gt;L16, "Warning: too many Erase cycles in Quasi-Static area!", "Info: configuration of Quasi-Static area OK!"))</f>
        <v>Info: there are no Quasi-Static blocks</v>
      </c>
      <c r="D22" s="109"/>
      <c r="E22" s="109"/>
      <c r="F22" s="109"/>
      <c r="G22" s="110"/>
      <c r="H22" s="54"/>
      <c r="I22" s="54"/>
      <c r="J22" s="54"/>
      <c r="K22" s="55"/>
      <c r="L22" s="56"/>
      <c r="M22" s="56"/>
      <c r="N22" s="11"/>
    </row>
    <row r="23" spans="2:14" ht="30" customHeight="1" thickBot="1" x14ac:dyDescent="0.25">
      <c r="B23" s="18"/>
      <c r="C23" s="54"/>
      <c r="D23" s="54"/>
      <c r="E23" s="54"/>
      <c r="F23" s="54"/>
      <c r="G23" s="54"/>
      <c r="H23" s="54"/>
      <c r="I23" s="54"/>
      <c r="J23" s="54"/>
      <c r="K23" s="55"/>
      <c r="L23" s="56"/>
      <c r="M23" s="56"/>
      <c r="N23" s="11"/>
    </row>
    <row r="24" spans="2:14" ht="15" customHeight="1" x14ac:dyDescent="0.2">
      <c r="B24" s="18"/>
      <c r="C24" s="118" t="s">
        <v>36</v>
      </c>
      <c r="D24" s="119"/>
      <c r="E24" s="119"/>
      <c r="F24" s="120"/>
      <c r="G24" s="58">
        <v>1024</v>
      </c>
      <c r="H24" s="54"/>
      <c r="I24" s="54"/>
      <c r="J24" s="54"/>
      <c r="K24" s="55"/>
      <c r="L24" s="56"/>
      <c r="M24" s="56"/>
      <c r="N24" s="11"/>
    </row>
    <row r="25" spans="2:14" ht="15" customHeight="1" thickBot="1" x14ac:dyDescent="0.25">
      <c r="B25" s="18"/>
      <c r="C25" s="121" t="s">
        <v>37</v>
      </c>
      <c r="D25" s="122"/>
      <c r="E25" s="122"/>
      <c r="F25" s="123"/>
      <c r="G25" s="59" t="str">
        <f>IF(SUM(L35:L255)=0, "N/A", IF(((ROUND(15360000/G24,0))*2)&gt;250000,250000,((ROUND(15360000/G24,0))*2)))</f>
        <v>N/A</v>
      </c>
      <c r="H25" s="54"/>
      <c r="I25" s="54"/>
      <c r="J25" s="54"/>
      <c r="K25" s="55"/>
      <c r="L25" s="56"/>
      <c r="M25" s="56"/>
      <c r="N25" s="11"/>
    </row>
    <row r="26" spans="2:14" ht="24.95" customHeight="1" thickBot="1" x14ac:dyDescent="0.25">
      <c r="B26" s="18"/>
      <c r="C26" s="108" t="str">
        <f>IF(SUM(L35:L255)=0, "Info: there are no Quasi-Static blocks", IF(G17*2&gt;G25, "Warning: too many Erase cycles in Double-Sector area!", "Info: configuration of Double-Sector area OK!"))</f>
        <v>Info: there are no Quasi-Static blocks</v>
      </c>
      <c r="D26" s="109"/>
      <c r="E26" s="109"/>
      <c r="F26" s="109"/>
      <c r="G26" s="110"/>
      <c r="H26" s="54"/>
      <c r="I26" s="54"/>
      <c r="J26" s="54"/>
      <c r="K26" s="55"/>
      <c r="L26" s="56"/>
      <c r="M26" s="56"/>
      <c r="N26" s="11"/>
    </row>
    <row r="27" spans="2:14" ht="13.5" thickBot="1" x14ac:dyDescent="0.25">
      <c r="B27" s="18"/>
      <c r="C27" s="19"/>
      <c r="D27" s="19"/>
      <c r="E27" s="19"/>
      <c r="F27" s="19"/>
      <c r="G27" s="19"/>
      <c r="H27" s="19"/>
      <c r="I27" s="19"/>
      <c r="J27" s="19"/>
      <c r="K27" s="113"/>
      <c r="L27" s="116"/>
      <c r="M27" s="116"/>
      <c r="N27" s="11"/>
    </row>
    <row r="28" spans="2:14" s="3" customFormat="1" ht="15.75" customHeight="1" thickBot="1" x14ac:dyDescent="0.25">
      <c r="B28" s="18"/>
      <c r="C28" s="19"/>
      <c r="D28" s="19"/>
      <c r="E28" s="19"/>
      <c r="F28" s="19"/>
      <c r="G28" s="19"/>
      <c r="H28" s="19"/>
      <c r="I28" s="48" t="s">
        <v>28</v>
      </c>
      <c r="J28" s="19"/>
      <c r="K28" s="113"/>
      <c r="L28" s="116"/>
      <c r="M28" s="116"/>
      <c r="N28" s="12"/>
    </row>
    <row r="29" spans="2:14" ht="15.75" customHeight="1" thickBot="1" x14ac:dyDescent="0.25">
      <c r="B29" s="18"/>
      <c r="C29" s="14"/>
      <c r="D29" s="14"/>
      <c r="E29" s="14"/>
      <c r="F29" s="14"/>
      <c r="G29" s="19"/>
      <c r="H29" s="19"/>
      <c r="I29" s="70">
        <f>SUM(L35:L255)*4096</f>
        <v>0</v>
      </c>
      <c r="J29" s="19"/>
      <c r="K29" s="14"/>
      <c r="L29" s="28"/>
      <c r="M29" s="28"/>
      <c r="N29" s="11"/>
    </row>
    <row r="30" spans="2:14" ht="13.5" thickBot="1" x14ac:dyDescent="0.25">
      <c r="B30" s="18"/>
      <c r="C30" s="14"/>
      <c r="D30" s="27" t="s">
        <v>66</v>
      </c>
      <c r="E30" s="14"/>
      <c r="F30" s="14"/>
      <c r="G30" s="19"/>
      <c r="H30" s="19"/>
      <c r="I30" s="19"/>
      <c r="J30" s="19"/>
      <c r="K30" s="20"/>
      <c r="L30" s="29"/>
      <c r="M30" s="29"/>
      <c r="N30" s="11"/>
    </row>
    <row r="31" spans="2:14" ht="13.5" thickBot="1" x14ac:dyDescent="0.25">
      <c r="B31" s="18"/>
      <c r="C31" s="14"/>
      <c r="D31" s="70">
        <f>SUM(D35:D255)</f>
        <v>0</v>
      </c>
      <c r="E31" s="14"/>
      <c r="F31" s="14"/>
      <c r="G31" s="19"/>
      <c r="H31" s="19"/>
      <c r="I31" s="19"/>
      <c r="J31" s="19"/>
      <c r="K31" s="14"/>
      <c r="L31" s="30"/>
      <c r="M31" s="29"/>
      <c r="N31" s="11"/>
    </row>
    <row r="32" spans="2:14" ht="51.75" thickBot="1" x14ac:dyDescent="0.25">
      <c r="B32" s="18"/>
      <c r="C32" s="112" t="s">
        <v>0</v>
      </c>
      <c r="D32" s="112"/>
      <c r="E32" s="112"/>
      <c r="F32" s="112"/>
      <c r="G32" s="112"/>
      <c r="H32" s="31" t="s">
        <v>30</v>
      </c>
      <c r="I32" s="31" t="s">
        <v>31</v>
      </c>
      <c r="J32" s="31" t="s">
        <v>34</v>
      </c>
      <c r="K32" s="18"/>
      <c r="L32" s="14"/>
      <c r="M32" s="14"/>
      <c r="N32" s="11"/>
    </row>
    <row r="33" spans="2:14" ht="12.95" customHeight="1" thickBot="1" x14ac:dyDescent="0.25">
      <c r="B33" s="18"/>
      <c r="C33" s="112"/>
      <c r="D33" s="112"/>
      <c r="E33" s="112"/>
      <c r="F33" s="112"/>
      <c r="G33" s="112"/>
      <c r="H33" s="45">
        <f>SUM(H35:H255)*8</f>
        <v>0</v>
      </c>
      <c r="I33" s="45">
        <f>SUM(I35:I255)*8</f>
        <v>0</v>
      </c>
      <c r="J33" s="45">
        <f>SUM(J35:J255)*512</f>
        <v>0</v>
      </c>
      <c r="K33" s="16"/>
      <c r="L33" s="15"/>
      <c r="M33" s="14"/>
      <c r="N33" s="11"/>
    </row>
    <row r="34" spans="2:14" ht="51.75" customHeight="1" thickBot="1" x14ac:dyDescent="0.25">
      <c r="B34" s="18"/>
      <c r="C34" s="26" t="s">
        <v>40</v>
      </c>
      <c r="D34" s="26" t="s">
        <v>41</v>
      </c>
      <c r="E34" s="26" t="s">
        <v>42</v>
      </c>
      <c r="F34" s="26" t="s">
        <v>43</v>
      </c>
      <c r="G34" s="26" t="s">
        <v>29</v>
      </c>
      <c r="H34" s="22" t="s">
        <v>17</v>
      </c>
      <c r="I34" s="22" t="s">
        <v>18</v>
      </c>
      <c r="J34" s="26" t="s">
        <v>33</v>
      </c>
      <c r="K34" s="22" t="s">
        <v>6</v>
      </c>
      <c r="L34" s="26" t="s">
        <v>35</v>
      </c>
      <c r="M34" s="26" t="s">
        <v>44</v>
      </c>
      <c r="N34" s="11"/>
    </row>
    <row r="35" spans="2:14" ht="12.95" customHeight="1" x14ac:dyDescent="0.2">
      <c r="B35" s="18"/>
      <c r="C35" s="33"/>
      <c r="D35" s="33"/>
      <c r="E35" s="33"/>
      <c r="F35" s="81"/>
      <c r="G35" s="33"/>
      <c r="H35" s="32" t="str">
        <f t="shared" ref="H35:H98" si="0">IF(D35&gt;0,IF(F35="NORMAL",(ROUNDUP(D35/7,0))+2,0),"")</f>
        <v/>
      </c>
      <c r="I35" s="32" t="str">
        <f t="shared" ref="I35:I98" si="1">IF(D35&gt;0,IF(F35="IMMEDIATE",(ROUNDUP(D35/7,0))+2,0),"")</f>
        <v/>
      </c>
      <c r="J35" s="32" t="str">
        <f t="shared" ref="J35:J98" si="2">IF(D35&gt;0,IF(F35="IMMEDIATE",(CEILING((I35*8),512)/512),0),"")</f>
        <v/>
      </c>
      <c r="K35" s="32" t="str">
        <f t="shared" ref="K35:K98" si="3">IF(D35&gt;0,(H35+I35)*E35,"")</f>
        <v/>
      </c>
      <c r="L35" s="32" t="str">
        <f t="shared" ref="L35:L98" si="4">IF(D35&gt;0,IF(F35="QUASI",(ROUNDUP((D35/(4096-36)),0)),0),"")</f>
        <v/>
      </c>
      <c r="M35" s="4" t="str">
        <f t="shared" ref="M35:M98" si="5">IF(E35&gt;0,IF(F35="QUASI",E35,0),"")</f>
        <v/>
      </c>
      <c r="N35" s="11"/>
    </row>
    <row r="36" spans="2:14" ht="12.95" customHeight="1" x14ac:dyDescent="0.2">
      <c r="B36" s="18"/>
      <c r="C36" s="33"/>
      <c r="D36" s="33"/>
      <c r="E36" s="33"/>
      <c r="F36" s="33"/>
      <c r="G36" s="33"/>
      <c r="H36" s="4" t="str">
        <f t="shared" si="0"/>
        <v/>
      </c>
      <c r="I36" s="4" t="str">
        <f t="shared" si="1"/>
        <v/>
      </c>
      <c r="J36" s="53" t="str">
        <f t="shared" si="2"/>
        <v/>
      </c>
      <c r="K36" s="4" t="str">
        <f t="shared" si="3"/>
        <v/>
      </c>
      <c r="L36" s="4" t="str">
        <f t="shared" si="4"/>
        <v/>
      </c>
      <c r="M36" s="4" t="str">
        <f t="shared" si="5"/>
        <v/>
      </c>
      <c r="N36" s="11"/>
    </row>
    <row r="37" spans="2:14" ht="12.95" customHeight="1" x14ac:dyDescent="0.2">
      <c r="B37" s="18"/>
      <c r="C37" s="33"/>
      <c r="D37" s="33"/>
      <c r="E37" s="33"/>
      <c r="F37" s="33"/>
      <c r="G37" s="33"/>
      <c r="H37" s="4" t="str">
        <f t="shared" si="0"/>
        <v/>
      </c>
      <c r="I37" s="4" t="str">
        <f t="shared" si="1"/>
        <v/>
      </c>
      <c r="J37" s="53" t="str">
        <f t="shared" si="2"/>
        <v/>
      </c>
      <c r="K37" s="4" t="str">
        <f t="shared" si="3"/>
        <v/>
      </c>
      <c r="L37" s="4" t="str">
        <f t="shared" si="4"/>
        <v/>
      </c>
      <c r="M37" s="4" t="str">
        <f t="shared" si="5"/>
        <v/>
      </c>
      <c r="N37" s="11"/>
    </row>
    <row r="38" spans="2:14" ht="12.95" customHeight="1" x14ac:dyDescent="0.2">
      <c r="B38" s="18"/>
      <c r="C38" s="33"/>
      <c r="D38" s="33"/>
      <c r="E38" s="33"/>
      <c r="F38" s="33"/>
      <c r="G38" s="35"/>
      <c r="H38" s="4" t="str">
        <f t="shared" si="0"/>
        <v/>
      </c>
      <c r="I38" s="4" t="str">
        <f t="shared" si="1"/>
        <v/>
      </c>
      <c r="J38" s="53" t="str">
        <f t="shared" si="2"/>
        <v/>
      </c>
      <c r="K38" s="4" t="str">
        <f t="shared" si="3"/>
        <v/>
      </c>
      <c r="L38" s="4" t="str">
        <f t="shared" si="4"/>
        <v/>
      </c>
      <c r="M38" s="4" t="str">
        <f t="shared" si="5"/>
        <v/>
      </c>
      <c r="N38" s="11"/>
    </row>
    <row r="39" spans="2:14" ht="12.95" customHeight="1" x14ac:dyDescent="0.2">
      <c r="B39" s="18"/>
      <c r="C39" s="33"/>
      <c r="D39" s="33"/>
      <c r="E39" s="33"/>
      <c r="F39" s="33"/>
      <c r="G39" s="35"/>
      <c r="H39" s="4" t="str">
        <f t="shared" si="0"/>
        <v/>
      </c>
      <c r="I39" s="4" t="str">
        <f t="shared" si="1"/>
        <v/>
      </c>
      <c r="J39" s="53" t="str">
        <f t="shared" si="2"/>
        <v/>
      </c>
      <c r="K39" s="4" t="str">
        <f t="shared" si="3"/>
        <v/>
      </c>
      <c r="L39" s="4" t="str">
        <f t="shared" si="4"/>
        <v/>
      </c>
      <c r="M39" s="4" t="str">
        <f t="shared" si="5"/>
        <v/>
      </c>
      <c r="N39" s="11"/>
    </row>
    <row r="40" spans="2:14" ht="12.95" customHeight="1" x14ac:dyDescent="0.2">
      <c r="B40" s="18"/>
      <c r="C40" s="33"/>
      <c r="D40" s="33"/>
      <c r="E40" s="33"/>
      <c r="F40" s="33"/>
      <c r="G40" s="35"/>
      <c r="H40" s="4" t="str">
        <f t="shared" si="0"/>
        <v/>
      </c>
      <c r="I40" s="4" t="str">
        <f t="shared" si="1"/>
        <v/>
      </c>
      <c r="J40" s="53" t="str">
        <f t="shared" si="2"/>
        <v/>
      </c>
      <c r="K40" s="4" t="str">
        <f t="shared" si="3"/>
        <v/>
      </c>
      <c r="L40" s="4" t="str">
        <f t="shared" si="4"/>
        <v/>
      </c>
      <c r="M40" s="4" t="str">
        <f t="shared" si="5"/>
        <v/>
      </c>
      <c r="N40" s="11"/>
    </row>
    <row r="41" spans="2:14" ht="12.95" customHeight="1" x14ac:dyDescent="0.2">
      <c r="B41" s="18"/>
      <c r="C41" s="33"/>
      <c r="D41" s="33"/>
      <c r="E41" s="33"/>
      <c r="F41" s="33"/>
      <c r="G41" s="35"/>
      <c r="H41" s="4" t="str">
        <f t="shared" si="0"/>
        <v/>
      </c>
      <c r="I41" s="4" t="str">
        <f t="shared" si="1"/>
        <v/>
      </c>
      <c r="J41" s="53" t="str">
        <f t="shared" si="2"/>
        <v/>
      </c>
      <c r="K41" s="4" t="str">
        <f t="shared" si="3"/>
        <v/>
      </c>
      <c r="L41" s="4" t="str">
        <f t="shared" si="4"/>
        <v/>
      </c>
      <c r="M41" s="4" t="str">
        <f t="shared" si="5"/>
        <v/>
      </c>
      <c r="N41" s="11"/>
    </row>
    <row r="42" spans="2:14" ht="12.95" customHeight="1" x14ac:dyDescent="0.2">
      <c r="B42" s="18"/>
      <c r="C42" s="33"/>
      <c r="D42" s="33"/>
      <c r="E42" s="33"/>
      <c r="F42" s="33"/>
      <c r="G42" s="35"/>
      <c r="H42" s="4" t="str">
        <f t="shared" si="0"/>
        <v/>
      </c>
      <c r="I42" s="4" t="str">
        <f t="shared" si="1"/>
        <v/>
      </c>
      <c r="J42" s="53" t="str">
        <f t="shared" si="2"/>
        <v/>
      </c>
      <c r="K42" s="4" t="str">
        <f t="shared" si="3"/>
        <v/>
      </c>
      <c r="L42" s="4" t="str">
        <f t="shared" si="4"/>
        <v/>
      </c>
      <c r="M42" s="4" t="str">
        <f t="shared" si="5"/>
        <v/>
      </c>
      <c r="N42" s="11"/>
    </row>
    <row r="43" spans="2:14" ht="12.95" customHeight="1" x14ac:dyDescent="0.2">
      <c r="B43" s="18"/>
      <c r="C43" s="33"/>
      <c r="D43" s="33"/>
      <c r="E43" s="33"/>
      <c r="F43" s="33"/>
      <c r="G43" s="35"/>
      <c r="H43" s="4" t="str">
        <f t="shared" si="0"/>
        <v/>
      </c>
      <c r="I43" s="4" t="str">
        <f t="shared" si="1"/>
        <v/>
      </c>
      <c r="J43" s="53" t="str">
        <f t="shared" si="2"/>
        <v/>
      </c>
      <c r="K43" s="4" t="str">
        <f t="shared" si="3"/>
        <v/>
      </c>
      <c r="L43" s="4" t="str">
        <f t="shared" si="4"/>
        <v/>
      </c>
      <c r="M43" s="4" t="str">
        <f t="shared" si="5"/>
        <v/>
      </c>
      <c r="N43" s="11"/>
    </row>
    <row r="44" spans="2:14" ht="12.95" customHeight="1" x14ac:dyDescent="0.2">
      <c r="B44" s="18"/>
      <c r="C44" s="33"/>
      <c r="D44" s="33"/>
      <c r="E44" s="33"/>
      <c r="F44" s="33"/>
      <c r="G44" s="35"/>
      <c r="H44" s="4" t="str">
        <f t="shared" si="0"/>
        <v/>
      </c>
      <c r="I44" s="4" t="str">
        <f t="shared" si="1"/>
        <v/>
      </c>
      <c r="J44" s="53" t="str">
        <f t="shared" si="2"/>
        <v/>
      </c>
      <c r="K44" s="4" t="str">
        <f t="shared" si="3"/>
        <v/>
      </c>
      <c r="L44" s="4" t="str">
        <f t="shared" si="4"/>
        <v/>
      </c>
      <c r="M44" s="4" t="str">
        <f t="shared" si="5"/>
        <v/>
      </c>
      <c r="N44" s="11"/>
    </row>
    <row r="45" spans="2:14" ht="12.95" customHeight="1" x14ac:dyDescent="0.2">
      <c r="B45" s="18"/>
      <c r="C45" s="33"/>
      <c r="D45" s="33"/>
      <c r="E45" s="33"/>
      <c r="F45" s="33"/>
      <c r="G45" s="35"/>
      <c r="H45" s="4" t="str">
        <f t="shared" si="0"/>
        <v/>
      </c>
      <c r="I45" s="4" t="str">
        <f t="shared" si="1"/>
        <v/>
      </c>
      <c r="J45" s="53" t="str">
        <f t="shared" si="2"/>
        <v/>
      </c>
      <c r="K45" s="4" t="str">
        <f t="shared" si="3"/>
        <v/>
      </c>
      <c r="L45" s="4" t="str">
        <f t="shared" si="4"/>
        <v/>
      </c>
      <c r="M45" s="4" t="str">
        <f t="shared" si="5"/>
        <v/>
      </c>
      <c r="N45" s="11"/>
    </row>
    <row r="46" spans="2:14" ht="12.95" customHeight="1" x14ac:dyDescent="0.2">
      <c r="B46" s="18"/>
      <c r="C46" s="33"/>
      <c r="D46" s="33"/>
      <c r="E46" s="33"/>
      <c r="F46" s="33"/>
      <c r="G46" s="35"/>
      <c r="H46" s="4" t="str">
        <f t="shared" si="0"/>
        <v/>
      </c>
      <c r="I46" s="4" t="str">
        <f t="shared" si="1"/>
        <v/>
      </c>
      <c r="J46" s="53" t="str">
        <f t="shared" si="2"/>
        <v/>
      </c>
      <c r="K46" s="4" t="str">
        <f t="shared" si="3"/>
        <v/>
      </c>
      <c r="L46" s="4" t="str">
        <f t="shared" si="4"/>
        <v/>
      </c>
      <c r="M46" s="4" t="str">
        <f t="shared" si="5"/>
        <v/>
      </c>
      <c r="N46" s="11"/>
    </row>
    <row r="47" spans="2:14" ht="12.95" customHeight="1" x14ac:dyDescent="0.2">
      <c r="B47" s="18"/>
      <c r="C47" s="33"/>
      <c r="D47" s="33"/>
      <c r="E47" s="33"/>
      <c r="F47" s="33"/>
      <c r="G47" s="35"/>
      <c r="H47" s="4" t="str">
        <f t="shared" si="0"/>
        <v/>
      </c>
      <c r="I47" s="4" t="str">
        <f t="shared" si="1"/>
        <v/>
      </c>
      <c r="J47" s="53" t="str">
        <f t="shared" si="2"/>
        <v/>
      </c>
      <c r="K47" s="4" t="str">
        <f t="shared" si="3"/>
        <v/>
      </c>
      <c r="L47" s="4" t="str">
        <f t="shared" si="4"/>
        <v/>
      </c>
      <c r="M47" s="4" t="str">
        <f t="shared" si="5"/>
        <v/>
      </c>
      <c r="N47" s="11"/>
    </row>
    <row r="48" spans="2:14" ht="12.95" customHeight="1" x14ac:dyDescent="0.2">
      <c r="B48" s="18"/>
      <c r="C48" s="33"/>
      <c r="D48" s="33"/>
      <c r="E48" s="33"/>
      <c r="F48" s="33"/>
      <c r="G48" s="35"/>
      <c r="H48" s="4" t="str">
        <f t="shared" si="0"/>
        <v/>
      </c>
      <c r="I48" s="4" t="str">
        <f t="shared" si="1"/>
        <v/>
      </c>
      <c r="J48" s="53" t="str">
        <f t="shared" si="2"/>
        <v/>
      </c>
      <c r="K48" s="4" t="str">
        <f t="shared" si="3"/>
        <v/>
      </c>
      <c r="L48" s="4" t="str">
        <f t="shared" si="4"/>
        <v/>
      </c>
      <c r="M48" s="4" t="str">
        <f t="shared" si="5"/>
        <v/>
      </c>
      <c r="N48" s="11"/>
    </row>
    <row r="49" spans="2:14" ht="12.95" customHeight="1" x14ac:dyDescent="0.2">
      <c r="B49" s="18"/>
      <c r="C49" s="33"/>
      <c r="D49" s="33"/>
      <c r="E49" s="33"/>
      <c r="F49" s="33"/>
      <c r="G49" s="35"/>
      <c r="H49" s="4" t="str">
        <f t="shared" si="0"/>
        <v/>
      </c>
      <c r="I49" s="4" t="str">
        <f t="shared" si="1"/>
        <v/>
      </c>
      <c r="J49" s="53" t="str">
        <f t="shared" si="2"/>
        <v/>
      </c>
      <c r="K49" s="4" t="str">
        <f t="shared" si="3"/>
        <v/>
      </c>
      <c r="L49" s="4" t="str">
        <f t="shared" si="4"/>
        <v/>
      </c>
      <c r="M49" s="4" t="str">
        <f t="shared" si="5"/>
        <v/>
      </c>
      <c r="N49" s="11"/>
    </row>
    <row r="50" spans="2:14" ht="12.95" customHeight="1" x14ac:dyDescent="0.2">
      <c r="B50" s="18"/>
      <c r="C50" s="33"/>
      <c r="D50" s="33"/>
      <c r="E50" s="33"/>
      <c r="F50" s="33"/>
      <c r="G50" s="35"/>
      <c r="H50" s="4" t="str">
        <f t="shared" si="0"/>
        <v/>
      </c>
      <c r="I50" s="4" t="str">
        <f t="shared" si="1"/>
        <v/>
      </c>
      <c r="J50" s="53" t="str">
        <f t="shared" si="2"/>
        <v/>
      </c>
      <c r="K50" s="4" t="str">
        <f t="shared" si="3"/>
        <v/>
      </c>
      <c r="L50" s="4" t="str">
        <f t="shared" si="4"/>
        <v/>
      </c>
      <c r="M50" s="4" t="str">
        <f t="shared" si="5"/>
        <v/>
      </c>
      <c r="N50" s="11"/>
    </row>
    <row r="51" spans="2:14" ht="12.95" customHeight="1" x14ac:dyDescent="0.2">
      <c r="B51" s="18"/>
      <c r="C51" s="33"/>
      <c r="D51" s="33"/>
      <c r="E51" s="33"/>
      <c r="F51" s="33"/>
      <c r="G51" s="35"/>
      <c r="H51" s="4" t="str">
        <f t="shared" si="0"/>
        <v/>
      </c>
      <c r="I51" s="4" t="str">
        <f t="shared" si="1"/>
        <v/>
      </c>
      <c r="J51" s="53" t="str">
        <f t="shared" si="2"/>
        <v/>
      </c>
      <c r="K51" s="4" t="str">
        <f t="shared" si="3"/>
        <v/>
      </c>
      <c r="L51" s="4" t="str">
        <f t="shared" si="4"/>
        <v/>
      </c>
      <c r="M51" s="4" t="str">
        <f t="shared" si="5"/>
        <v/>
      </c>
      <c r="N51" s="11"/>
    </row>
    <row r="52" spans="2:14" ht="12.95" customHeight="1" x14ac:dyDescent="0.2">
      <c r="B52" s="18"/>
      <c r="C52" s="33"/>
      <c r="D52" s="33"/>
      <c r="E52" s="33"/>
      <c r="F52" s="33"/>
      <c r="G52" s="35"/>
      <c r="H52" s="4" t="str">
        <f t="shared" si="0"/>
        <v/>
      </c>
      <c r="I52" s="4" t="str">
        <f t="shared" si="1"/>
        <v/>
      </c>
      <c r="J52" s="53" t="str">
        <f t="shared" si="2"/>
        <v/>
      </c>
      <c r="K52" s="4" t="str">
        <f t="shared" si="3"/>
        <v/>
      </c>
      <c r="L52" s="4" t="str">
        <f t="shared" si="4"/>
        <v/>
      </c>
      <c r="M52" s="4" t="str">
        <f t="shared" si="5"/>
        <v/>
      </c>
      <c r="N52" s="11"/>
    </row>
    <row r="53" spans="2:14" ht="12.95" customHeight="1" x14ac:dyDescent="0.2">
      <c r="B53" s="18"/>
      <c r="C53" s="33"/>
      <c r="D53" s="33"/>
      <c r="E53" s="33"/>
      <c r="F53" s="33"/>
      <c r="G53" s="35"/>
      <c r="H53" s="4" t="str">
        <f t="shared" si="0"/>
        <v/>
      </c>
      <c r="I53" s="4" t="str">
        <f t="shared" si="1"/>
        <v/>
      </c>
      <c r="J53" s="53" t="str">
        <f t="shared" si="2"/>
        <v/>
      </c>
      <c r="K53" s="4" t="str">
        <f t="shared" si="3"/>
        <v/>
      </c>
      <c r="L53" s="4" t="str">
        <f t="shared" si="4"/>
        <v/>
      </c>
      <c r="M53" s="4" t="str">
        <f t="shared" si="5"/>
        <v/>
      </c>
      <c r="N53" s="11"/>
    </row>
    <row r="54" spans="2:14" ht="12.95" customHeight="1" x14ac:dyDescent="0.2">
      <c r="B54" s="18"/>
      <c r="C54" s="33"/>
      <c r="D54" s="33"/>
      <c r="E54" s="33"/>
      <c r="F54" s="33"/>
      <c r="G54" s="35"/>
      <c r="H54" s="4" t="str">
        <f t="shared" si="0"/>
        <v/>
      </c>
      <c r="I54" s="4" t="str">
        <f t="shared" si="1"/>
        <v/>
      </c>
      <c r="J54" s="53" t="str">
        <f t="shared" si="2"/>
        <v/>
      </c>
      <c r="K54" s="4" t="str">
        <f t="shared" si="3"/>
        <v/>
      </c>
      <c r="L54" s="4" t="str">
        <f t="shared" si="4"/>
        <v/>
      </c>
      <c r="M54" s="4" t="str">
        <f t="shared" si="5"/>
        <v/>
      </c>
      <c r="N54" s="11"/>
    </row>
    <row r="55" spans="2:14" ht="12.95" customHeight="1" x14ac:dyDescent="0.2">
      <c r="B55" s="18"/>
      <c r="C55" s="33"/>
      <c r="D55" s="33"/>
      <c r="E55" s="33"/>
      <c r="F55" s="33"/>
      <c r="G55" s="35"/>
      <c r="H55" s="4" t="str">
        <f t="shared" si="0"/>
        <v/>
      </c>
      <c r="I55" s="4" t="str">
        <f t="shared" si="1"/>
        <v/>
      </c>
      <c r="J55" s="53" t="str">
        <f t="shared" si="2"/>
        <v/>
      </c>
      <c r="K55" s="4" t="str">
        <f t="shared" si="3"/>
        <v/>
      </c>
      <c r="L55" s="4" t="str">
        <f t="shared" si="4"/>
        <v/>
      </c>
      <c r="M55" s="4" t="str">
        <f t="shared" si="5"/>
        <v/>
      </c>
      <c r="N55" s="11"/>
    </row>
    <row r="56" spans="2:14" ht="12.95" customHeight="1" x14ac:dyDescent="0.2">
      <c r="B56" s="18"/>
      <c r="C56" s="33"/>
      <c r="D56" s="33"/>
      <c r="E56" s="34"/>
      <c r="F56" s="33"/>
      <c r="G56" s="35"/>
      <c r="H56" s="4" t="str">
        <f t="shared" si="0"/>
        <v/>
      </c>
      <c r="I56" s="4" t="str">
        <f t="shared" si="1"/>
        <v/>
      </c>
      <c r="J56" s="53" t="str">
        <f t="shared" si="2"/>
        <v/>
      </c>
      <c r="K56" s="4" t="str">
        <f t="shared" si="3"/>
        <v/>
      </c>
      <c r="L56" s="4" t="str">
        <f t="shared" si="4"/>
        <v/>
      </c>
      <c r="M56" s="4" t="str">
        <f t="shared" si="5"/>
        <v/>
      </c>
      <c r="N56" s="11"/>
    </row>
    <row r="57" spans="2:14" ht="12.95" customHeight="1" x14ac:dyDescent="0.2">
      <c r="B57" s="18"/>
      <c r="C57" s="33"/>
      <c r="D57" s="33"/>
      <c r="E57" s="34"/>
      <c r="F57" s="33"/>
      <c r="G57" s="35"/>
      <c r="H57" s="4" t="str">
        <f t="shared" si="0"/>
        <v/>
      </c>
      <c r="I57" s="4" t="str">
        <f t="shared" si="1"/>
        <v/>
      </c>
      <c r="J57" s="53" t="str">
        <f t="shared" si="2"/>
        <v/>
      </c>
      <c r="K57" s="4" t="str">
        <f t="shared" si="3"/>
        <v/>
      </c>
      <c r="L57" s="4" t="str">
        <f t="shared" si="4"/>
        <v/>
      </c>
      <c r="M57" s="4" t="str">
        <f t="shared" si="5"/>
        <v/>
      </c>
      <c r="N57" s="11"/>
    </row>
    <row r="58" spans="2:14" ht="12.95" customHeight="1" x14ac:dyDescent="0.2">
      <c r="B58" s="18"/>
      <c r="C58" s="33"/>
      <c r="D58" s="33"/>
      <c r="E58" s="34"/>
      <c r="F58" s="33"/>
      <c r="G58" s="35"/>
      <c r="H58" s="4" t="str">
        <f t="shared" si="0"/>
        <v/>
      </c>
      <c r="I58" s="4" t="str">
        <f t="shared" si="1"/>
        <v/>
      </c>
      <c r="J58" s="53" t="str">
        <f t="shared" si="2"/>
        <v/>
      </c>
      <c r="K58" s="4" t="str">
        <f t="shared" si="3"/>
        <v/>
      </c>
      <c r="L58" s="4" t="str">
        <f t="shared" si="4"/>
        <v/>
      </c>
      <c r="M58" s="4" t="str">
        <f t="shared" si="5"/>
        <v/>
      </c>
      <c r="N58" s="11"/>
    </row>
    <row r="59" spans="2:14" ht="12.95" customHeight="1" x14ac:dyDescent="0.2">
      <c r="B59" s="18"/>
      <c r="C59" s="33"/>
      <c r="D59" s="33"/>
      <c r="E59" s="34"/>
      <c r="F59" s="33"/>
      <c r="G59" s="35"/>
      <c r="H59" s="4" t="str">
        <f t="shared" si="0"/>
        <v/>
      </c>
      <c r="I59" s="4" t="str">
        <f t="shared" si="1"/>
        <v/>
      </c>
      <c r="J59" s="53" t="str">
        <f t="shared" si="2"/>
        <v/>
      </c>
      <c r="K59" s="4" t="str">
        <f t="shared" si="3"/>
        <v/>
      </c>
      <c r="L59" s="4" t="str">
        <f t="shared" si="4"/>
        <v/>
      </c>
      <c r="M59" s="4" t="str">
        <f t="shared" si="5"/>
        <v/>
      </c>
      <c r="N59" s="11"/>
    </row>
    <row r="60" spans="2:14" ht="12.95" customHeight="1" x14ac:dyDescent="0.2">
      <c r="B60" s="18"/>
      <c r="C60" s="33"/>
      <c r="D60" s="33"/>
      <c r="E60" s="34"/>
      <c r="F60" s="33"/>
      <c r="G60" s="35"/>
      <c r="H60" s="4" t="str">
        <f t="shared" si="0"/>
        <v/>
      </c>
      <c r="I60" s="4" t="str">
        <f t="shared" si="1"/>
        <v/>
      </c>
      <c r="J60" s="53" t="str">
        <f t="shared" si="2"/>
        <v/>
      </c>
      <c r="K60" s="4" t="str">
        <f t="shared" si="3"/>
        <v/>
      </c>
      <c r="L60" s="4" t="str">
        <f t="shared" si="4"/>
        <v/>
      </c>
      <c r="M60" s="4" t="str">
        <f t="shared" si="5"/>
        <v/>
      </c>
      <c r="N60" s="11"/>
    </row>
    <row r="61" spans="2:14" ht="12.95" customHeight="1" x14ac:dyDescent="0.2">
      <c r="B61" s="18"/>
      <c r="C61" s="33"/>
      <c r="D61" s="33"/>
      <c r="E61" s="34"/>
      <c r="F61" s="33"/>
      <c r="G61" s="35"/>
      <c r="H61" s="4" t="str">
        <f t="shared" si="0"/>
        <v/>
      </c>
      <c r="I61" s="4" t="str">
        <f t="shared" si="1"/>
        <v/>
      </c>
      <c r="J61" s="53" t="str">
        <f t="shared" si="2"/>
        <v/>
      </c>
      <c r="K61" s="4" t="str">
        <f t="shared" si="3"/>
        <v/>
      </c>
      <c r="L61" s="4" t="str">
        <f t="shared" si="4"/>
        <v/>
      </c>
      <c r="M61" s="4" t="str">
        <f t="shared" si="5"/>
        <v/>
      </c>
      <c r="N61" s="11"/>
    </row>
    <row r="62" spans="2:14" ht="12.95" customHeight="1" x14ac:dyDescent="0.2">
      <c r="B62" s="18"/>
      <c r="C62" s="33"/>
      <c r="D62" s="33"/>
      <c r="E62" s="34"/>
      <c r="F62" s="33"/>
      <c r="G62" s="35"/>
      <c r="H62" s="4" t="str">
        <f t="shared" si="0"/>
        <v/>
      </c>
      <c r="I62" s="4" t="str">
        <f t="shared" si="1"/>
        <v/>
      </c>
      <c r="J62" s="53" t="str">
        <f t="shared" si="2"/>
        <v/>
      </c>
      <c r="K62" s="4" t="str">
        <f t="shared" si="3"/>
        <v/>
      </c>
      <c r="L62" s="4" t="str">
        <f t="shared" si="4"/>
        <v/>
      </c>
      <c r="M62" s="4" t="str">
        <f t="shared" si="5"/>
        <v/>
      </c>
      <c r="N62" s="11"/>
    </row>
    <row r="63" spans="2:14" ht="12.95" customHeight="1" x14ac:dyDescent="0.2">
      <c r="B63" s="18"/>
      <c r="C63" s="33"/>
      <c r="D63" s="33"/>
      <c r="E63" s="34"/>
      <c r="F63" s="33"/>
      <c r="G63" s="35"/>
      <c r="H63" s="4" t="str">
        <f t="shared" si="0"/>
        <v/>
      </c>
      <c r="I63" s="4" t="str">
        <f t="shared" si="1"/>
        <v/>
      </c>
      <c r="J63" s="53" t="str">
        <f t="shared" si="2"/>
        <v/>
      </c>
      <c r="K63" s="4" t="str">
        <f t="shared" si="3"/>
        <v/>
      </c>
      <c r="L63" s="4" t="str">
        <f t="shared" si="4"/>
        <v/>
      </c>
      <c r="M63" s="4" t="str">
        <f t="shared" si="5"/>
        <v/>
      </c>
      <c r="N63" s="11"/>
    </row>
    <row r="64" spans="2:14" ht="12.95" customHeight="1" x14ac:dyDescent="0.2">
      <c r="B64" s="18"/>
      <c r="C64" s="33"/>
      <c r="D64" s="33"/>
      <c r="E64" s="34"/>
      <c r="F64" s="33"/>
      <c r="G64" s="35"/>
      <c r="H64" s="4" t="str">
        <f t="shared" si="0"/>
        <v/>
      </c>
      <c r="I64" s="4" t="str">
        <f t="shared" si="1"/>
        <v/>
      </c>
      <c r="J64" s="53" t="str">
        <f t="shared" si="2"/>
        <v/>
      </c>
      <c r="K64" s="4" t="str">
        <f t="shared" si="3"/>
        <v/>
      </c>
      <c r="L64" s="4" t="str">
        <f t="shared" si="4"/>
        <v/>
      </c>
      <c r="M64" s="4" t="str">
        <f t="shared" si="5"/>
        <v/>
      </c>
      <c r="N64" s="11"/>
    </row>
    <row r="65" spans="2:14" ht="12.95" customHeight="1" x14ac:dyDescent="0.2">
      <c r="B65" s="18"/>
      <c r="C65" s="33"/>
      <c r="D65" s="33"/>
      <c r="E65" s="34"/>
      <c r="F65" s="33"/>
      <c r="G65" s="35"/>
      <c r="H65" s="4" t="str">
        <f t="shared" si="0"/>
        <v/>
      </c>
      <c r="I65" s="4" t="str">
        <f t="shared" si="1"/>
        <v/>
      </c>
      <c r="J65" s="53" t="str">
        <f t="shared" si="2"/>
        <v/>
      </c>
      <c r="K65" s="4" t="str">
        <f t="shared" si="3"/>
        <v/>
      </c>
      <c r="L65" s="4" t="str">
        <f t="shared" si="4"/>
        <v/>
      </c>
      <c r="M65" s="4" t="str">
        <f t="shared" si="5"/>
        <v/>
      </c>
      <c r="N65" s="11"/>
    </row>
    <row r="66" spans="2:14" ht="12.95" customHeight="1" x14ac:dyDescent="0.2">
      <c r="B66" s="18"/>
      <c r="C66" s="33"/>
      <c r="D66" s="33"/>
      <c r="E66" s="34"/>
      <c r="F66" s="33"/>
      <c r="G66" s="35"/>
      <c r="H66" s="4" t="str">
        <f t="shared" si="0"/>
        <v/>
      </c>
      <c r="I66" s="4" t="str">
        <f t="shared" si="1"/>
        <v/>
      </c>
      <c r="J66" s="53" t="str">
        <f t="shared" si="2"/>
        <v/>
      </c>
      <c r="K66" s="4" t="str">
        <f t="shared" si="3"/>
        <v/>
      </c>
      <c r="L66" s="4" t="str">
        <f t="shared" si="4"/>
        <v/>
      </c>
      <c r="M66" s="4" t="str">
        <f t="shared" si="5"/>
        <v/>
      </c>
      <c r="N66" s="11"/>
    </row>
    <row r="67" spans="2:14" ht="12.95" customHeight="1" x14ac:dyDescent="0.2">
      <c r="B67" s="18"/>
      <c r="C67" s="33"/>
      <c r="D67" s="33"/>
      <c r="E67" s="34"/>
      <c r="F67" s="33"/>
      <c r="G67" s="35"/>
      <c r="H67" s="4" t="str">
        <f t="shared" si="0"/>
        <v/>
      </c>
      <c r="I67" s="4" t="str">
        <f t="shared" si="1"/>
        <v/>
      </c>
      <c r="J67" s="53" t="str">
        <f t="shared" si="2"/>
        <v/>
      </c>
      <c r="K67" s="4" t="str">
        <f t="shared" si="3"/>
        <v/>
      </c>
      <c r="L67" s="4" t="str">
        <f t="shared" si="4"/>
        <v/>
      </c>
      <c r="M67" s="4" t="str">
        <f t="shared" si="5"/>
        <v/>
      </c>
      <c r="N67" s="11"/>
    </row>
    <row r="68" spans="2:14" ht="12.95" customHeight="1" x14ac:dyDescent="0.2">
      <c r="B68" s="18"/>
      <c r="C68" s="33"/>
      <c r="D68" s="33"/>
      <c r="E68" s="34"/>
      <c r="F68" s="33"/>
      <c r="G68" s="35"/>
      <c r="H68" s="4" t="str">
        <f t="shared" si="0"/>
        <v/>
      </c>
      <c r="I68" s="4" t="str">
        <f t="shared" si="1"/>
        <v/>
      </c>
      <c r="J68" s="53" t="str">
        <f t="shared" si="2"/>
        <v/>
      </c>
      <c r="K68" s="4" t="str">
        <f t="shared" si="3"/>
        <v/>
      </c>
      <c r="L68" s="4" t="str">
        <f t="shared" si="4"/>
        <v/>
      </c>
      <c r="M68" s="4" t="str">
        <f t="shared" si="5"/>
        <v/>
      </c>
      <c r="N68" s="11"/>
    </row>
    <row r="69" spans="2:14" ht="12.95" customHeight="1" x14ac:dyDescent="0.2">
      <c r="B69" s="18"/>
      <c r="C69" s="33"/>
      <c r="D69" s="33"/>
      <c r="E69" s="34"/>
      <c r="F69" s="33"/>
      <c r="G69" s="35"/>
      <c r="H69" s="4" t="str">
        <f t="shared" si="0"/>
        <v/>
      </c>
      <c r="I69" s="4" t="str">
        <f t="shared" si="1"/>
        <v/>
      </c>
      <c r="J69" s="53" t="str">
        <f t="shared" si="2"/>
        <v/>
      </c>
      <c r="K69" s="4" t="str">
        <f t="shared" si="3"/>
        <v/>
      </c>
      <c r="L69" s="4" t="str">
        <f t="shared" si="4"/>
        <v/>
      </c>
      <c r="M69" s="4" t="str">
        <f t="shared" si="5"/>
        <v/>
      </c>
      <c r="N69" s="11"/>
    </row>
    <row r="70" spans="2:14" ht="12.95" customHeight="1" x14ac:dyDescent="0.2">
      <c r="B70" s="18"/>
      <c r="C70" s="33"/>
      <c r="D70" s="33"/>
      <c r="E70" s="34"/>
      <c r="F70" s="33"/>
      <c r="G70" s="35"/>
      <c r="H70" s="4" t="str">
        <f t="shared" si="0"/>
        <v/>
      </c>
      <c r="I70" s="4" t="str">
        <f t="shared" si="1"/>
        <v/>
      </c>
      <c r="J70" s="53" t="str">
        <f t="shared" si="2"/>
        <v/>
      </c>
      <c r="K70" s="4" t="str">
        <f t="shared" si="3"/>
        <v/>
      </c>
      <c r="L70" s="4" t="str">
        <f t="shared" si="4"/>
        <v/>
      </c>
      <c r="M70" s="4" t="str">
        <f t="shared" si="5"/>
        <v/>
      </c>
      <c r="N70" s="11"/>
    </row>
    <row r="71" spans="2:14" ht="12.95" customHeight="1" x14ac:dyDescent="0.2">
      <c r="B71" s="18"/>
      <c r="C71" s="33"/>
      <c r="D71" s="33"/>
      <c r="E71" s="34"/>
      <c r="F71" s="33"/>
      <c r="G71" s="35"/>
      <c r="H71" s="4" t="str">
        <f t="shared" si="0"/>
        <v/>
      </c>
      <c r="I71" s="4" t="str">
        <f t="shared" si="1"/>
        <v/>
      </c>
      <c r="J71" s="53" t="str">
        <f t="shared" si="2"/>
        <v/>
      </c>
      <c r="K71" s="4" t="str">
        <f t="shared" si="3"/>
        <v/>
      </c>
      <c r="L71" s="4" t="str">
        <f t="shared" si="4"/>
        <v/>
      </c>
      <c r="M71" s="4" t="str">
        <f t="shared" si="5"/>
        <v/>
      </c>
      <c r="N71" s="11"/>
    </row>
    <row r="72" spans="2:14" ht="12.95" customHeight="1" x14ac:dyDescent="0.2">
      <c r="B72" s="18"/>
      <c r="C72" s="33"/>
      <c r="D72" s="33"/>
      <c r="E72" s="34"/>
      <c r="F72" s="33"/>
      <c r="G72" s="35"/>
      <c r="H72" s="4" t="str">
        <f t="shared" si="0"/>
        <v/>
      </c>
      <c r="I72" s="4" t="str">
        <f t="shared" si="1"/>
        <v/>
      </c>
      <c r="J72" s="53" t="str">
        <f t="shared" si="2"/>
        <v/>
      </c>
      <c r="K72" s="4" t="str">
        <f t="shared" si="3"/>
        <v/>
      </c>
      <c r="L72" s="4" t="str">
        <f t="shared" si="4"/>
        <v/>
      </c>
      <c r="M72" s="4" t="str">
        <f t="shared" si="5"/>
        <v/>
      </c>
      <c r="N72" s="11"/>
    </row>
    <row r="73" spans="2:14" ht="12.95" customHeight="1" x14ac:dyDescent="0.2">
      <c r="B73" s="18"/>
      <c r="C73" s="33"/>
      <c r="D73" s="33"/>
      <c r="E73" s="34"/>
      <c r="F73" s="33"/>
      <c r="G73" s="35"/>
      <c r="H73" s="4" t="str">
        <f t="shared" si="0"/>
        <v/>
      </c>
      <c r="I73" s="4" t="str">
        <f t="shared" si="1"/>
        <v/>
      </c>
      <c r="J73" s="53" t="str">
        <f t="shared" si="2"/>
        <v/>
      </c>
      <c r="K73" s="4" t="str">
        <f t="shared" si="3"/>
        <v/>
      </c>
      <c r="L73" s="4" t="str">
        <f t="shared" si="4"/>
        <v/>
      </c>
      <c r="M73" s="4" t="str">
        <f t="shared" si="5"/>
        <v/>
      </c>
      <c r="N73" s="11"/>
    </row>
    <row r="74" spans="2:14" ht="12.95" customHeight="1" x14ac:dyDescent="0.2">
      <c r="B74" s="18"/>
      <c r="C74" s="33"/>
      <c r="D74" s="33"/>
      <c r="E74" s="34"/>
      <c r="F74" s="33"/>
      <c r="G74" s="35"/>
      <c r="H74" s="4" t="str">
        <f t="shared" si="0"/>
        <v/>
      </c>
      <c r="I74" s="4" t="str">
        <f t="shared" si="1"/>
        <v/>
      </c>
      <c r="J74" s="53" t="str">
        <f t="shared" si="2"/>
        <v/>
      </c>
      <c r="K74" s="4" t="str">
        <f t="shared" si="3"/>
        <v/>
      </c>
      <c r="L74" s="4" t="str">
        <f t="shared" si="4"/>
        <v/>
      </c>
      <c r="M74" s="4" t="str">
        <f t="shared" si="5"/>
        <v/>
      </c>
      <c r="N74" s="11"/>
    </row>
    <row r="75" spans="2:14" ht="12.95" customHeight="1" x14ac:dyDescent="0.2">
      <c r="B75" s="18"/>
      <c r="C75" s="33"/>
      <c r="D75" s="33"/>
      <c r="E75" s="34"/>
      <c r="F75" s="33"/>
      <c r="G75" s="35"/>
      <c r="H75" s="4" t="str">
        <f t="shared" si="0"/>
        <v/>
      </c>
      <c r="I75" s="4" t="str">
        <f t="shared" si="1"/>
        <v/>
      </c>
      <c r="J75" s="53" t="str">
        <f t="shared" si="2"/>
        <v/>
      </c>
      <c r="K75" s="4" t="str">
        <f t="shared" si="3"/>
        <v/>
      </c>
      <c r="L75" s="4" t="str">
        <f t="shared" si="4"/>
        <v/>
      </c>
      <c r="M75" s="4" t="str">
        <f t="shared" si="5"/>
        <v/>
      </c>
      <c r="N75" s="11"/>
    </row>
    <row r="76" spans="2:14" ht="12.95" customHeight="1" x14ac:dyDescent="0.2">
      <c r="B76" s="18"/>
      <c r="C76" s="33"/>
      <c r="D76" s="33"/>
      <c r="E76" s="34"/>
      <c r="F76" s="33"/>
      <c r="G76" s="35"/>
      <c r="H76" s="4" t="str">
        <f t="shared" si="0"/>
        <v/>
      </c>
      <c r="I76" s="4" t="str">
        <f t="shared" si="1"/>
        <v/>
      </c>
      <c r="J76" s="53" t="str">
        <f t="shared" si="2"/>
        <v/>
      </c>
      <c r="K76" s="4" t="str">
        <f t="shared" si="3"/>
        <v/>
      </c>
      <c r="L76" s="4" t="str">
        <f t="shared" si="4"/>
        <v/>
      </c>
      <c r="M76" s="4" t="str">
        <f t="shared" si="5"/>
        <v/>
      </c>
      <c r="N76" s="11"/>
    </row>
    <row r="77" spans="2:14" ht="12.95" customHeight="1" x14ac:dyDescent="0.2">
      <c r="B77" s="18"/>
      <c r="C77" s="33"/>
      <c r="D77" s="33"/>
      <c r="E77" s="34"/>
      <c r="F77" s="33"/>
      <c r="G77" s="35"/>
      <c r="H77" s="4" t="str">
        <f t="shared" si="0"/>
        <v/>
      </c>
      <c r="I77" s="4" t="str">
        <f t="shared" si="1"/>
        <v/>
      </c>
      <c r="J77" s="53" t="str">
        <f t="shared" si="2"/>
        <v/>
      </c>
      <c r="K77" s="4" t="str">
        <f t="shared" si="3"/>
        <v/>
      </c>
      <c r="L77" s="4" t="str">
        <f t="shared" si="4"/>
        <v/>
      </c>
      <c r="M77" s="4" t="str">
        <f t="shared" si="5"/>
        <v/>
      </c>
      <c r="N77" s="11"/>
    </row>
    <row r="78" spans="2:14" ht="12.95" customHeight="1" x14ac:dyDescent="0.2">
      <c r="B78" s="18"/>
      <c r="C78" s="33"/>
      <c r="D78" s="33"/>
      <c r="E78" s="34"/>
      <c r="F78" s="33"/>
      <c r="G78" s="35"/>
      <c r="H78" s="4" t="str">
        <f t="shared" si="0"/>
        <v/>
      </c>
      <c r="I78" s="4" t="str">
        <f t="shared" si="1"/>
        <v/>
      </c>
      <c r="J78" s="53" t="str">
        <f t="shared" si="2"/>
        <v/>
      </c>
      <c r="K78" s="4" t="str">
        <f t="shared" si="3"/>
        <v/>
      </c>
      <c r="L78" s="4" t="str">
        <f t="shared" si="4"/>
        <v/>
      </c>
      <c r="M78" s="4" t="str">
        <f t="shared" si="5"/>
        <v/>
      </c>
      <c r="N78" s="11"/>
    </row>
    <row r="79" spans="2:14" ht="12.95" customHeight="1" x14ac:dyDescent="0.2">
      <c r="B79" s="18"/>
      <c r="C79" s="33"/>
      <c r="D79" s="33"/>
      <c r="E79" s="34"/>
      <c r="F79" s="33"/>
      <c r="G79" s="35"/>
      <c r="H79" s="4" t="str">
        <f t="shared" si="0"/>
        <v/>
      </c>
      <c r="I79" s="4" t="str">
        <f t="shared" si="1"/>
        <v/>
      </c>
      <c r="J79" s="53" t="str">
        <f t="shared" si="2"/>
        <v/>
      </c>
      <c r="K79" s="4" t="str">
        <f t="shared" si="3"/>
        <v/>
      </c>
      <c r="L79" s="4" t="str">
        <f t="shared" si="4"/>
        <v/>
      </c>
      <c r="M79" s="4" t="str">
        <f t="shared" si="5"/>
        <v/>
      </c>
      <c r="N79" s="11"/>
    </row>
    <row r="80" spans="2:14" ht="12.95" customHeight="1" x14ac:dyDescent="0.2">
      <c r="B80" s="18"/>
      <c r="C80" s="33"/>
      <c r="D80" s="33"/>
      <c r="E80" s="34"/>
      <c r="F80" s="33"/>
      <c r="G80" s="35"/>
      <c r="H80" s="4" t="str">
        <f t="shared" si="0"/>
        <v/>
      </c>
      <c r="I80" s="4" t="str">
        <f t="shared" si="1"/>
        <v/>
      </c>
      <c r="J80" s="53" t="str">
        <f t="shared" si="2"/>
        <v/>
      </c>
      <c r="K80" s="4" t="str">
        <f t="shared" si="3"/>
        <v/>
      </c>
      <c r="L80" s="4" t="str">
        <f t="shared" si="4"/>
        <v/>
      </c>
      <c r="M80" s="4" t="str">
        <f t="shared" si="5"/>
        <v/>
      </c>
      <c r="N80" s="11"/>
    </row>
    <row r="81" spans="2:14" ht="12.95" customHeight="1" x14ac:dyDescent="0.2">
      <c r="B81" s="18"/>
      <c r="C81" s="33"/>
      <c r="D81" s="33"/>
      <c r="E81" s="34"/>
      <c r="F81" s="33"/>
      <c r="G81" s="35"/>
      <c r="H81" s="4" t="str">
        <f t="shared" si="0"/>
        <v/>
      </c>
      <c r="I81" s="4" t="str">
        <f t="shared" si="1"/>
        <v/>
      </c>
      <c r="J81" s="53" t="str">
        <f t="shared" si="2"/>
        <v/>
      </c>
      <c r="K81" s="4" t="str">
        <f t="shared" si="3"/>
        <v/>
      </c>
      <c r="L81" s="4" t="str">
        <f t="shared" si="4"/>
        <v/>
      </c>
      <c r="M81" s="4" t="str">
        <f t="shared" si="5"/>
        <v/>
      </c>
      <c r="N81" s="11"/>
    </row>
    <row r="82" spans="2:14" ht="12.95" customHeight="1" x14ac:dyDescent="0.2">
      <c r="B82" s="18"/>
      <c r="C82" s="33"/>
      <c r="D82" s="33"/>
      <c r="E82" s="34"/>
      <c r="F82" s="33"/>
      <c r="G82" s="35"/>
      <c r="H82" s="4" t="str">
        <f t="shared" si="0"/>
        <v/>
      </c>
      <c r="I82" s="4" t="str">
        <f t="shared" si="1"/>
        <v/>
      </c>
      <c r="J82" s="53" t="str">
        <f t="shared" si="2"/>
        <v/>
      </c>
      <c r="K82" s="4" t="str">
        <f t="shared" si="3"/>
        <v/>
      </c>
      <c r="L82" s="4" t="str">
        <f t="shared" si="4"/>
        <v/>
      </c>
      <c r="M82" s="4" t="str">
        <f t="shared" si="5"/>
        <v/>
      </c>
      <c r="N82" s="11"/>
    </row>
    <row r="83" spans="2:14" ht="12.95" customHeight="1" x14ac:dyDescent="0.2">
      <c r="B83" s="18"/>
      <c r="C83" s="33"/>
      <c r="D83" s="33"/>
      <c r="E83" s="34"/>
      <c r="F83" s="33"/>
      <c r="G83" s="35"/>
      <c r="H83" s="4" t="str">
        <f t="shared" si="0"/>
        <v/>
      </c>
      <c r="I83" s="4" t="str">
        <f t="shared" si="1"/>
        <v/>
      </c>
      <c r="J83" s="53" t="str">
        <f t="shared" si="2"/>
        <v/>
      </c>
      <c r="K83" s="4" t="str">
        <f t="shared" si="3"/>
        <v/>
      </c>
      <c r="L83" s="4" t="str">
        <f t="shared" si="4"/>
        <v/>
      </c>
      <c r="M83" s="4" t="str">
        <f t="shared" si="5"/>
        <v/>
      </c>
      <c r="N83" s="11"/>
    </row>
    <row r="84" spans="2:14" ht="12.95" customHeight="1" x14ac:dyDescent="0.2">
      <c r="B84" s="18"/>
      <c r="C84" s="33"/>
      <c r="D84" s="33"/>
      <c r="E84" s="34"/>
      <c r="F84" s="33"/>
      <c r="G84" s="35"/>
      <c r="H84" s="4" t="str">
        <f t="shared" si="0"/>
        <v/>
      </c>
      <c r="I84" s="4" t="str">
        <f t="shared" si="1"/>
        <v/>
      </c>
      <c r="J84" s="53" t="str">
        <f t="shared" si="2"/>
        <v/>
      </c>
      <c r="K84" s="4" t="str">
        <f t="shared" si="3"/>
        <v/>
      </c>
      <c r="L84" s="4" t="str">
        <f t="shared" si="4"/>
        <v/>
      </c>
      <c r="M84" s="4" t="str">
        <f t="shared" si="5"/>
        <v/>
      </c>
      <c r="N84" s="11"/>
    </row>
    <row r="85" spans="2:14" ht="12.95" customHeight="1" x14ac:dyDescent="0.2">
      <c r="B85" s="18"/>
      <c r="C85" s="33"/>
      <c r="D85" s="33"/>
      <c r="E85" s="34"/>
      <c r="F85" s="33"/>
      <c r="G85" s="35"/>
      <c r="H85" s="4" t="str">
        <f t="shared" si="0"/>
        <v/>
      </c>
      <c r="I85" s="4" t="str">
        <f t="shared" si="1"/>
        <v/>
      </c>
      <c r="J85" s="53" t="str">
        <f t="shared" si="2"/>
        <v/>
      </c>
      <c r="K85" s="4" t="str">
        <f t="shared" si="3"/>
        <v/>
      </c>
      <c r="L85" s="4" t="str">
        <f t="shared" si="4"/>
        <v/>
      </c>
      <c r="M85" s="4" t="str">
        <f t="shared" si="5"/>
        <v/>
      </c>
      <c r="N85" s="11"/>
    </row>
    <row r="86" spans="2:14" ht="12.95" customHeight="1" x14ac:dyDescent="0.2">
      <c r="B86" s="18"/>
      <c r="C86" s="33"/>
      <c r="D86" s="33"/>
      <c r="E86" s="34"/>
      <c r="F86" s="33"/>
      <c r="G86" s="35"/>
      <c r="H86" s="4" t="str">
        <f t="shared" si="0"/>
        <v/>
      </c>
      <c r="I86" s="4" t="str">
        <f t="shared" si="1"/>
        <v/>
      </c>
      <c r="J86" s="53" t="str">
        <f t="shared" si="2"/>
        <v/>
      </c>
      <c r="K86" s="4" t="str">
        <f t="shared" si="3"/>
        <v/>
      </c>
      <c r="L86" s="4" t="str">
        <f t="shared" si="4"/>
        <v/>
      </c>
      <c r="M86" s="4" t="str">
        <f t="shared" si="5"/>
        <v/>
      </c>
      <c r="N86" s="11"/>
    </row>
    <row r="87" spans="2:14" ht="12.95" customHeight="1" x14ac:dyDescent="0.2">
      <c r="B87" s="18"/>
      <c r="C87" s="33"/>
      <c r="D87" s="33"/>
      <c r="E87" s="34"/>
      <c r="F87" s="33"/>
      <c r="G87" s="35"/>
      <c r="H87" s="4" t="str">
        <f t="shared" si="0"/>
        <v/>
      </c>
      <c r="I87" s="4" t="str">
        <f t="shared" si="1"/>
        <v/>
      </c>
      <c r="J87" s="53" t="str">
        <f t="shared" si="2"/>
        <v/>
      </c>
      <c r="K87" s="4" t="str">
        <f t="shared" si="3"/>
        <v/>
      </c>
      <c r="L87" s="4" t="str">
        <f t="shared" si="4"/>
        <v/>
      </c>
      <c r="M87" s="4" t="str">
        <f t="shared" si="5"/>
        <v/>
      </c>
      <c r="N87" s="11"/>
    </row>
    <row r="88" spans="2:14" ht="12.95" customHeight="1" x14ac:dyDescent="0.2">
      <c r="B88" s="18"/>
      <c r="C88" s="33"/>
      <c r="D88" s="33"/>
      <c r="E88" s="34"/>
      <c r="F88" s="33"/>
      <c r="G88" s="35"/>
      <c r="H88" s="4" t="str">
        <f t="shared" si="0"/>
        <v/>
      </c>
      <c r="I88" s="4" t="str">
        <f t="shared" si="1"/>
        <v/>
      </c>
      <c r="J88" s="53" t="str">
        <f t="shared" si="2"/>
        <v/>
      </c>
      <c r="K88" s="4" t="str">
        <f t="shared" si="3"/>
        <v/>
      </c>
      <c r="L88" s="4" t="str">
        <f t="shared" si="4"/>
        <v/>
      </c>
      <c r="M88" s="4" t="str">
        <f t="shared" si="5"/>
        <v/>
      </c>
      <c r="N88" s="11"/>
    </row>
    <row r="89" spans="2:14" ht="12.95" customHeight="1" x14ac:dyDescent="0.2">
      <c r="B89" s="18"/>
      <c r="C89" s="33"/>
      <c r="D89" s="33"/>
      <c r="E89" s="34"/>
      <c r="F89" s="33"/>
      <c r="G89" s="35"/>
      <c r="H89" s="4" t="str">
        <f t="shared" si="0"/>
        <v/>
      </c>
      <c r="I89" s="4" t="str">
        <f t="shared" si="1"/>
        <v/>
      </c>
      <c r="J89" s="53" t="str">
        <f t="shared" si="2"/>
        <v/>
      </c>
      <c r="K89" s="4" t="str">
        <f t="shared" si="3"/>
        <v/>
      </c>
      <c r="L89" s="4" t="str">
        <f t="shared" si="4"/>
        <v/>
      </c>
      <c r="M89" s="4" t="str">
        <f t="shared" si="5"/>
        <v/>
      </c>
      <c r="N89" s="11"/>
    </row>
    <row r="90" spans="2:14" ht="12.95" customHeight="1" x14ac:dyDescent="0.2">
      <c r="B90" s="18"/>
      <c r="C90" s="33"/>
      <c r="D90" s="33"/>
      <c r="E90" s="34"/>
      <c r="F90" s="33"/>
      <c r="G90" s="35"/>
      <c r="H90" s="4" t="str">
        <f t="shared" si="0"/>
        <v/>
      </c>
      <c r="I90" s="4" t="str">
        <f t="shared" si="1"/>
        <v/>
      </c>
      <c r="J90" s="53" t="str">
        <f t="shared" si="2"/>
        <v/>
      </c>
      <c r="K90" s="4" t="str">
        <f t="shared" si="3"/>
        <v/>
      </c>
      <c r="L90" s="4" t="str">
        <f t="shared" si="4"/>
        <v/>
      </c>
      <c r="M90" s="4" t="str">
        <f t="shared" si="5"/>
        <v/>
      </c>
      <c r="N90" s="11"/>
    </row>
    <row r="91" spans="2:14" ht="12.95" customHeight="1" x14ac:dyDescent="0.2">
      <c r="B91" s="18"/>
      <c r="C91" s="33"/>
      <c r="D91" s="33"/>
      <c r="E91" s="34"/>
      <c r="F91" s="33"/>
      <c r="G91" s="35"/>
      <c r="H91" s="4" t="str">
        <f t="shared" si="0"/>
        <v/>
      </c>
      <c r="I91" s="4" t="str">
        <f t="shared" si="1"/>
        <v/>
      </c>
      <c r="J91" s="53" t="str">
        <f t="shared" si="2"/>
        <v/>
      </c>
      <c r="K91" s="4" t="str">
        <f t="shared" si="3"/>
        <v/>
      </c>
      <c r="L91" s="4" t="str">
        <f t="shared" si="4"/>
        <v/>
      </c>
      <c r="M91" s="4" t="str">
        <f t="shared" si="5"/>
        <v/>
      </c>
      <c r="N91" s="11"/>
    </row>
    <row r="92" spans="2:14" ht="12.95" customHeight="1" x14ac:dyDescent="0.2">
      <c r="B92" s="18"/>
      <c r="C92" s="33"/>
      <c r="D92" s="33"/>
      <c r="E92" s="34"/>
      <c r="F92" s="33"/>
      <c r="G92" s="35"/>
      <c r="H92" s="4" t="str">
        <f t="shared" si="0"/>
        <v/>
      </c>
      <c r="I92" s="4" t="str">
        <f t="shared" si="1"/>
        <v/>
      </c>
      <c r="J92" s="53" t="str">
        <f t="shared" si="2"/>
        <v/>
      </c>
      <c r="K92" s="4" t="str">
        <f t="shared" si="3"/>
        <v/>
      </c>
      <c r="L92" s="4" t="str">
        <f t="shared" si="4"/>
        <v/>
      </c>
      <c r="M92" s="4" t="str">
        <f t="shared" si="5"/>
        <v/>
      </c>
      <c r="N92" s="11"/>
    </row>
    <row r="93" spans="2:14" ht="12.95" customHeight="1" x14ac:dyDescent="0.2">
      <c r="B93" s="18"/>
      <c r="C93" s="33"/>
      <c r="D93" s="33"/>
      <c r="E93" s="34"/>
      <c r="F93" s="33"/>
      <c r="G93" s="35"/>
      <c r="H93" s="4" t="str">
        <f t="shared" si="0"/>
        <v/>
      </c>
      <c r="I93" s="4" t="str">
        <f t="shared" si="1"/>
        <v/>
      </c>
      <c r="J93" s="53" t="str">
        <f t="shared" si="2"/>
        <v/>
      </c>
      <c r="K93" s="4" t="str">
        <f t="shared" si="3"/>
        <v/>
      </c>
      <c r="L93" s="4" t="str">
        <f t="shared" si="4"/>
        <v/>
      </c>
      <c r="M93" s="4" t="str">
        <f t="shared" si="5"/>
        <v/>
      </c>
      <c r="N93" s="11"/>
    </row>
    <row r="94" spans="2:14" ht="12.95" customHeight="1" x14ac:dyDescent="0.2">
      <c r="B94" s="18"/>
      <c r="C94" s="33"/>
      <c r="D94" s="33"/>
      <c r="E94" s="34"/>
      <c r="F94" s="33"/>
      <c r="G94" s="35"/>
      <c r="H94" s="4" t="str">
        <f t="shared" si="0"/>
        <v/>
      </c>
      <c r="I94" s="4" t="str">
        <f t="shared" si="1"/>
        <v/>
      </c>
      <c r="J94" s="53" t="str">
        <f t="shared" si="2"/>
        <v/>
      </c>
      <c r="K94" s="4" t="str">
        <f t="shared" si="3"/>
        <v/>
      </c>
      <c r="L94" s="4" t="str">
        <f t="shared" si="4"/>
        <v/>
      </c>
      <c r="M94" s="4" t="str">
        <f t="shared" si="5"/>
        <v/>
      </c>
      <c r="N94" s="11"/>
    </row>
    <row r="95" spans="2:14" ht="12.95" customHeight="1" x14ac:dyDescent="0.2">
      <c r="B95" s="18"/>
      <c r="C95" s="33"/>
      <c r="D95" s="33"/>
      <c r="E95" s="34"/>
      <c r="F95" s="33"/>
      <c r="G95" s="35"/>
      <c r="H95" s="4" t="str">
        <f t="shared" si="0"/>
        <v/>
      </c>
      <c r="I95" s="4" t="str">
        <f t="shared" si="1"/>
        <v/>
      </c>
      <c r="J95" s="53" t="str">
        <f t="shared" si="2"/>
        <v/>
      </c>
      <c r="K95" s="4" t="str">
        <f t="shared" si="3"/>
        <v/>
      </c>
      <c r="L95" s="4" t="str">
        <f t="shared" si="4"/>
        <v/>
      </c>
      <c r="M95" s="4" t="str">
        <f t="shared" si="5"/>
        <v/>
      </c>
      <c r="N95" s="11"/>
    </row>
    <row r="96" spans="2:14" ht="12.95" customHeight="1" x14ac:dyDescent="0.2">
      <c r="B96" s="18"/>
      <c r="C96" s="33"/>
      <c r="D96" s="33"/>
      <c r="E96" s="34"/>
      <c r="F96" s="33"/>
      <c r="G96" s="35"/>
      <c r="H96" s="4" t="str">
        <f t="shared" si="0"/>
        <v/>
      </c>
      <c r="I96" s="4" t="str">
        <f t="shared" si="1"/>
        <v/>
      </c>
      <c r="J96" s="53" t="str">
        <f t="shared" si="2"/>
        <v/>
      </c>
      <c r="K96" s="4" t="str">
        <f t="shared" si="3"/>
        <v/>
      </c>
      <c r="L96" s="4" t="str">
        <f t="shared" si="4"/>
        <v/>
      </c>
      <c r="M96" s="4" t="str">
        <f t="shared" si="5"/>
        <v/>
      </c>
      <c r="N96" s="11"/>
    </row>
    <row r="97" spans="2:14" ht="12.95" customHeight="1" x14ac:dyDescent="0.2">
      <c r="B97" s="18"/>
      <c r="C97" s="33"/>
      <c r="D97" s="33"/>
      <c r="E97" s="34"/>
      <c r="F97" s="33"/>
      <c r="G97" s="35"/>
      <c r="H97" s="4" t="str">
        <f t="shared" si="0"/>
        <v/>
      </c>
      <c r="I97" s="4" t="str">
        <f t="shared" si="1"/>
        <v/>
      </c>
      <c r="J97" s="53" t="str">
        <f t="shared" si="2"/>
        <v/>
      </c>
      <c r="K97" s="4" t="str">
        <f t="shared" si="3"/>
        <v/>
      </c>
      <c r="L97" s="4" t="str">
        <f t="shared" si="4"/>
        <v/>
      </c>
      <c r="M97" s="4" t="str">
        <f t="shared" si="5"/>
        <v/>
      </c>
      <c r="N97" s="11"/>
    </row>
    <row r="98" spans="2:14" ht="12.95" customHeight="1" x14ac:dyDescent="0.2">
      <c r="B98" s="18"/>
      <c r="C98" s="33"/>
      <c r="D98" s="33"/>
      <c r="E98" s="34"/>
      <c r="F98" s="33"/>
      <c r="G98" s="35"/>
      <c r="H98" s="4" t="str">
        <f t="shared" si="0"/>
        <v/>
      </c>
      <c r="I98" s="4" t="str">
        <f t="shared" si="1"/>
        <v/>
      </c>
      <c r="J98" s="53" t="str">
        <f t="shared" si="2"/>
        <v/>
      </c>
      <c r="K98" s="4" t="str">
        <f t="shared" si="3"/>
        <v/>
      </c>
      <c r="L98" s="4" t="str">
        <f t="shared" si="4"/>
        <v/>
      </c>
      <c r="M98" s="4" t="str">
        <f t="shared" si="5"/>
        <v/>
      </c>
      <c r="N98" s="11"/>
    </row>
    <row r="99" spans="2:14" ht="12.95" customHeight="1" x14ac:dyDescent="0.2">
      <c r="B99" s="18"/>
      <c r="C99" s="33"/>
      <c r="D99" s="33"/>
      <c r="E99" s="34"/>
      <c r="F99" s="33"/>
      <c r="G99" s="35"/>
      <c r="H99" s="4" t="str">
        <f t="shared" ref="H99:H162" si="6">IF(D99&gt;0,IF(F99="NORMAL",(ROUNDUP(D99/7,0))+2,0),"")</f>
        <v/>
      </c>
      <c r="I99" s="4" t="str">
        <f t="shared" ref="I99:I162" si="7">IF(D99&gt;0,IF(F99="IMMEDIATE",(ROUNDUP(D99/7,0))+2,0),"")</f>
        <v/>
      </c>
      <c r="J99" s="53" t="str">
        <f t="shared" ref="J99:J162" si="8">IF(D99&gt;0,IF(F99="IMMEDIATE",(CEILING((I99*8),512)/512),0),"")</f>
        <v/>
      </c>
      <c r="K99" s="4" t="str">
        <f t="shared" ref="K99:K162" si="9">IF(D99&gt;0,(H99+I99)*E99,"")</f>
        <v/>
      </c>
      <c r="L99" s="4" t="str">
        <f t="shared" ref="L99:L162" si="10">IF(D99&gt;0,IF(F99="QUASI",(ROUNDUP((D99/(4096-36)),0)),0),"")</f>
        <v/>
      </c>
      <c r="M99" s="4" t="str">
        <f t="shared" ref="M99:M162" si="11">IF(E99&gt;0,IF(F99="QUASI",E99,0),"")</f>
        <v/>
      </c>
      <c r="N99" s="11"/>
    </row>
    <row r="100" spans="2:14" ht="12.95" customHeight="1" x14ac:dyDescent="0.2">
      <c r="B100" s="18"/>
      <c r="C100" s="33"/>
      <c r="D100" s="33"/>
      <c r="E100" s="34"/>
      <c r="F100" s="33"/>
      <c r="G100" s="35"/>
      <c r="H100" s="4" t="str">
        <f t="shared" si="6"/>
        <v/>
      </c>
      <c r="I100" s="4" t="str">
        <f t="shared" si="7"/>
        <v/>
      </c>
      <c r="J100" s="53" t="str">
        <f t="shared" si="8"/>
        <v/>
      </c>
      <c r="K100" s="4" t="str">
        <f t="shared" si="9"/>
        <v/>
      </c>
      <c r="L100" s="4" t="str">
        <f t="shared" si="10"/>
        <v/>
      </c>
      <c r="M100" s="4" t="str">
        <f t="shared" si="11"/>
        <v/>
      </c>
      <c r="N100" s="11"/>
    </row>
    <row r="101" spans="2:14" ht="12.95" customHeight="1" x14ac:dyDescent="0.2">
      <c r="B101" s="18"/>
      <c r="C101" s="33"/>
      <c r="D101" s="33"/>
      <c r="E101" s="34"/>
      <c r="F101" s="33"/>
      <c r="G101" s="35"/>
      <c r="H101" s="4" t="str">
        <f t="shared" si="6"/>
        <v/>
      </c>
      <c r="I101" s="4" t="str">
        <f t="shared" si="7"/>
        <v/>
      </c>
      <c r="J101" s="53" t="str">
        <f t="shared" si="8"/>
        <v/>
      </c>
      <c r="K101" s="4" t="str">
        <f t="shared" si="9"/>
        <v/>
      </c>
      <c r="L101" s="4" t="str">
        <f t="shared" si="10"/>
        <v/>
      </c>
      <c r="M101" s="4" t="str">
        <f t="shared" si="11"/>
        <v/>
      </c>
      <c r="N101" s="11"/>
    </row>
    <row r="102" spans="2:14" ht="12.95" customHeight="1" x14ac:dyDescent="0.2">
      <c r="B102" s="18"/>
      <c r="C102" s="33"/>
      <c r="D102" s="33"/>
      <c r="E102" s="34"/>
      <c r="F102" s="33"/>
      <c r="G102" s="35"/>
      <c r="H102" s="4" t="str">
        <f t="shared" si="6"/>
        <v/>
      </c>
      <c r="I102" s="4" t="str">
        <f t="shared" si="7"/>
        <v/>
      </c>
      <c r="J102" s="53" t="str">
        <f t="shared" si="8"/>
        <v/>
      </c>
      <c r="K102" s="4" t="str">
        <f t="shared" si="9"/>
        <v/>
      </c>
      <c r="L102" s="4" t="str">
        <f t="shared" si="10"/>
        <v/>
      </c>
      <c r="M102" s="4" t="str">
        <f t="shared" si="11"/>
        <v/>
      </c>
      <c r="N102" s="11"/>
    </row>
    <row r="103" spans="2:14" ht="12.95" customHeight="1" x14ac:dyDescent="0.2">
      <c r="B103" s="18"/>
      <c r="C103" s="33"/>
      <c r="D103" s="33"/>
      <c r="E103" s="34"/>
      <c r="F103" s="33"/>
      <c r="G103" s="35"/>
      <c r="H103" s="4" t="str">
        <f t="shared" si="6"/>
        <v/>
      </c>
      <c r="I103" s="4" t="str">
        <f t="shared" si="7"/>
        <v/>
      </c>
      <c r="J103" s="53" t="str">
        <f t="shared" si="8"/>
        <v/>
      </c>
      <c r="K103" s="4" t="str">
        <f t="shared" si="9"/>
        <v/>
      </c>
      <c r="L103" s="4" t="str">
        <f t="shared" si="10"/>
        <v/>
      </c>
      <c r="M103" s="4" t="str">
        <f t="shared" si="11"/>
        <v/>
      </c>
      <c r="N103" s="11"/>
    </row>
    <row r="104" spans="2:14" ht="12.95" customHeight="1" x14ac:dyDescent="0.2">
      <c r="B104" s="18"/>
      <c r="C104" s="33"/>
      <c r="D104" s="33"/>
      <c r="E104" s="34"/>
      <c r="F104" s="33"/>
      <c r="G104" s="35"/>
      <c r="H104" s="4" t="str">
        <f t="shared" si="6"/>
        <v/>
      </c>
      <c r="I104" s="4" t="str">
        <f t="shared" si="7"/>
        <v/>
      </c>
      <c r="J104" s="53" t="str">
        <f t="shared" si="8"/>
        <v/>
      </c>
      <c r="K104" s="4" t="str">
        <f t="shared" si="9"/>
        <v/>
      </c>
      <c r="L104" s="4" t="str">
        <f t="shared" si="10"/>
        <v/>
      </c>
      <c r="M104" s="4" t="str">
        <f t="shared" si="11"/>
        <v/>
      </c>
      <c r="N104" s="11"/>
    </row>
    <row r="105" spans="2:14" ht="12.95" customHeight="1" x14ac:dyDescent="0.2">
      <c r="B105" s="18"/>
      <c r="C105" s="33"/>
      <c r="D105" s="33"/>
      <c r="E105" s="34"/>
      <c r="F105" s="33"/>
      <c r="G105" s="35"/>
      <c r="H105" s="4" t="str">
        <f t="shared" si="6"/>
        <v/>
      </c>
      <c r="I105" s="4" t="str">
        <f t="shared" si="7"/>
        <v/>
      </c>
      <c r="J105" s="53" t="str">
        <f t="shared" si="8"/>
        <v/>
      </c>
      <c r="K105" s="4" t="str">
        <f t="shared" si="9"/>
        <v/>
      </c>
      <c r="L105" s="4" t="str">
        <f t="shared" si="10"/>
        <v/>
      </c>
      <c r="M105" s="4" t="str">
        <f t="shared" si="11"/>
        <v/>
      </c>
      <c r="N105" s="11"/>
    </row>
    <row r="106" spans="2:14" ht="12.95" customHeight="1" x14ac:dyDescent="0.2">
      <c r="B106" s="18"/>
      <c r="C106" s="33"/>
      <c r="D106" s="33"/>
      <c r="E106" s="34"/>
      <c r="F106" s="33"/>
      <c r="G106" s="35"/>
      <c r="H106" s="4" t="str">
        <f t="shared" si="6"/>
        <v/>
      </c>
      <c r="I106" s="4" t="str">
        <f t="shared" si="7"/>
        <v/>
      </c>
      <c r="J106" s="53" t="str">
        <f t="shared" si="8"/>
        <v/>
      </c>
      <c r="K106" s="4" t="str">
        <f t="shared" si="9"/>
        <v/>
      </c>
      <c r="L106" s="4" t="str">
        <f t="shared" si="10"/>
        <v/>
      </c>
      <c r="M106" s="4" t="str">
        <f t="shared" si="11"/>
        <v/>
      </c>
      <c r="N106" s="11"/>
    </row>
    <row r="107" spans="2:14" ht="12.95" customHeight="1" x14ac:dyDescent="0.2">
      <c r="B107" s="18"/>
      <c r="C107" s="33"/>
      <c r="D107" s="33"/>
      <c r="E107" s="34"/>
      <c r="F107" s="33"/>
      <c r="G107" s="35"/>
      <c r="H107" s="4" t="str">
        <f t="shared" si="6"/>
        <v/>
      </c>
      <c r="I107" s="4" t="str">
        <f t="shared" si="7"/>
        <v/>
      </c>
      <c r="J107" s="53" t="str">
        <f t="shared" si="8"/>
        <v/>
      </c>
      <c r="K107" s="4" t="str">
        <f t="shared" si="9"/>
        <v/>
      </c>
      <c r="L107" s="4" t="str">
        <f t="shared" si="10"/>
        <v/>
      </c>
      <c r="M107" s="4" t="str">
        <f t="shared" si="11"/>
        <v/>
      </c>
      <c r="N107" s="11"/>
    </row>
    <row r="108" spans="2:14" ht="12.95" customHeight="1" x14ac:dyDescent="0.2">
      <c r="B108" s="18"/>
      <c r="C108" s="33"/>
      <c r="D108" s="33"/>
      <c r="E108" s="34"/>
      <c r="F108" s="33"/>
      <c r="G108" s="35"/>
      <c r="H108" s="4" t="str">
        <f t="shared" si="6"/>
        <v/>
      </c>
      <c r="I108" s="4" t="str">
        <f t="shared" si="7"/>
        <v/>
      </c>
      <c r="J108" s="53" t="str">
        <f t="shared" si="8"/>
        <v/>
      </c>
      <c r="K108" s="4" t="str">
        <f t="shared" si="9"/>
        <v/>
      </c>
      <c r="L108" s="4" t="str">
        <f t="shared" si="10"/>
        <v/>
      </c>
      <c r="M108" s="4" t="str">
        <f t="shared" si="11"/>
        <v/>
      </c>
      <c r="N108" s="11"/>
    </row>
    <row r="109" spans="2:14" ht="12.95" customHeight="1" x14ac:dyDescent="0.2">
      <c r="B109" s="18"/>
      <c r="C109" s="33"/>
      <c r="D109" s="33"/>
      <c r="E109" s="34"/>
      <c r="F109" s="33"/>
      <c r="G109" s="35"/>
      <c r="H109" s="4" t="str">
        <f t="shared" si="6"/>
        <v/>
      </c>
      <c r="I109" s="4" t="str">
        <f t="shared" si="7"/>
        <v/>
      </c>
      <c r="J109" s="53" t="str">
        <f t="shared" si="8"/>
        <v/>
      </c>
      <c r="K109" s="4" t="str">
        <f t="shared" si="9"/>
        <v/>
      </c>
      <c r="L109" s="4" t="str">
        <f t="shared" si="10"/>
        <v/>
      </c>
      <c r="M109" s="4" t="str">
        <f t="shared" si="11"/>
        <v/>
      </c>
      <c r="N109" s="11"/>
    </row>
    <row r="110" spans="2:14" ht="12.95" customHeight="1" x14ac:dyDescent="0.2">
      <c r="B110" s="18"/>
      <c r="C110" s="33"/>
      <c r="D110" s="33"/>
      <c r="E110" s="34"/>
      <c r="F110" s="33"/>
      <c r="G110" s="35"/>
      <c r="H110" s="4" t="str">
        <f t="shared" si="6"/>
        <v/>
      </c>
      <c r="I110" s="4" t="str">
        <f t="shared" si="7"/>
        <v/>
      </c>
      <c r="J110" s="53" t="str">
        <f t="shared" si="8"/>
        <v/>
      </c>
      <c r="K110" s="4" t="str">
        <f t="shared" si="9"/>
        <v/>
      </c>
      <c r="L110" s="4" t="str">
        <f t="shared" si="10"/>
        <v/>
      </c>
      <c r="M110" s="4" t="str">
        <f t="shared" si="11"/>
        <v/>
      </c>
      <c r="N110" s="11"/>
    </row>
    <row r="111" spans="2:14" ht="12.95" customHeight="1" x14ac:dyDescent="0.2">
      <c r="B111" s="18"/>
      <c r="C111" s="33"/>
      <c r="D111" s="33"/>
      <c r="E111" s="34"/>
      <c r="F111" s="33"/>
      <c r="G111" s="35"/>
      <c r="H111" s="4" t="str">
        <f t="shared" si="6"/>
        <v/>
      </c>
      <c r="I111" s="4" t="str">
        <f t="shared" si="7"/>
        <v/>
      </c>
      <c r="J111" s="53" t="str">
        <f t="shared" si="8"/>
        <v/>
      </c>
      <c r="K111" s="4" t="str">
        <f t="shared" si="9"/>
        <v/>
      </c>
      <c r="L111" s="4" t="str">
        <f t="shared" si="10"/>
        <v/>
      </c>
      <c r="M111" s="4" t="str">
        <f t="shared" si="11"/>
        <v/>
      </c>
      <c r="N111" s="11"/>
    </row>
    <row r="112" spans="2:14" ht="12.95" customHeight="1" x14ac:dyDescent="0.2">
      <c r="B112" s="18"/>
      <c r="C112" s="33"/>
      <c r="D112" s="33"/>
      <c r="E112" s="34"/>
      <c r="F112" s="33"/>
      <c r="G112" s="35"/>
      <c r="H112" s="4" t="str">
        <f t="shared" si="6"/>
        <v/>
      </c>
      <c r="I112" s="4" t="str">
        <f t="shared" si="7"/>
        <v/>
      </c>
      <c r="J112" s="53" t="str">
        <f t="shared" si="8"/>
        <v/>
      </c>
      <c r="K112" s="4" t="str">
        <f t="shared" si="9"/>
        <v/>
      </c>
      <c r="L112" s="4" t="str">
        <f t="shared" si="10"/>
        <v/>
      </c>
      <c r="M112" s="4" t="str">
        <f t="shared" si="11"/>
        <v/>
      </c>
      <c r="N112" s="11"/>
    </row>
    <row r="113" spans="2:14" ht="12.95" customHeight="1" x14ac:dyDescent="0.2">
      <c r="B113" s="18"/>
      <c r="C113" s="33"/>
      <c r="D113" s="33"/>
      <c r="E113" s="34"/>
      <c r="F113" s="33"/>
      <c r="G113" s="35"/>
      <c r="H113" s="4" t="str">
        <f t="shared" si="6"/>
        <v/>
      </c>
      <c r="I113" s="4" t="str">
        <f t="shared" si="7"/>
        <v/>
      </c>
      <c r="J113" s="53" t="str">
        <f t="shared" si="8"/>
        <v/>
      </c>
      <c r="K113" s="4" t="str">
        <f t="shared" si="9"/>
        <v/>
      </c>
      <c r="L113" s="4" t="str">
        <f t="shared" si="10"/>
        <v/>
      </c>
      <c r="M113" s="4" t="str">
        <f t="shared" si="11"/>
        <v/>
      </c>
      <c r="N113" s="11"/>
    </row>
    <row r="114" spans="2:14" ht="12.95" customHeight="1" x14ac:dyDescent="0.2">
      <c r="B114" s="18"/>
      <c r="C114" s="33"/>
      <c r="D114" s="33"/>
      <c r="E114" s="34"/>
      <c r="F114" s="33"/>
      <c r="G114" s="35"/>
      <c r="H114" s="4" t="str">
        <f t="shared" si="6"/>
        <v/>
      </c>
      <c r="I114" s="4" t="str">
        <f t="shared" si="7"/>
        <v/>
      </c>
      <c r="J114" s="53" t="str">
        <f t="shared" si="8"/>
        <v/>
      </c>
      <c r="K114" s="4" t="str">
        <f t="shared" si="9"/>
        <v/>
      </c>
      <c r="L114" s="4" t="str">
        <f t="shared" si="10"/>
        <v/>
      </c>
      <c r="M114" s="4" t="str">
        <f t="shared" si="11"/>
        <v/>
      </c>
      <c r="N114" s="11"/>
    </row>
    <row r="115" spans="2:14" ht="12.95" customHeight="1" x14ac:dyDescent="0.2">
      <c r="B115" s="18"/>
      <c r="C115" s="33"/>
      <c r="D115" s="33"/>
      <c r="E115" s="34"/>
      <c r="F115" s="33"/>
      <c r="G115" s="35"/>
      <c r="H115" s="4" t="str">
        <f t="shared" si="6"/>
        <v/>
      </c>
      <c r="I115" s="4" t="str">
        <f t="shared" si="7"/>
        <v/>
      </c>
      <c r="J115" s="53" t="str">
        <f t="shared" si="8"/>
        <v/>
      </c>
      <c r="K115" s="4" t="str">
        <f t="shared" si="9"/>
        <v/>
      </c>
      <c r="L115" s="4" t="str">
        <f t="shared" si="10"/>
        <v/>
      </c>
      <c r="M115" s="4" t="str">
        <f t="shared" si="11"/>
        <v/>
      </c>
      <c r="N115" s="11"/>
    </row>
    <row r="116" spans="2:14" ht="12.95" customHeight="1" x14ac:dyDescent="0.2">
      <c r="B116" s="18"/>
      <c r="C116" s="33"/>
      <c r="D116" s="33"/>
      <c r="E116" s="34"/>
      <c r="F116" s="33"/>
      <c r="G116" s="35"/>
      <c r="H116" s="4" t="str">
        <f t="shared" si="6"/>
        <v/>
      </c>
      <c r="I116" s="4" t="str">
        <f t="shared" si="7"/>
        <v/>
      </c>
      <c r="J116" s="53" t="str">
        <f t="shared" si="8"/>
        <v/>
      </c>
      <c r="K116" s="4" t="str">
        <f t="shared" si="9"/>
        <v/>
      </c>
      <c r="L116" s="4" t="str">
        <f t="shared" si="10"/>
        <v/>
      </c>
      <c r="M116" s="4" t="str">
        <f t="shared" si="11"/>
        <v/>
      </c>
      <c r="N116" s="11"/>
    </row>
    <row r="117" spans="2:14" ht="12.95" customHeight="1" x14ac:dyDescent="0.2">
      <c r="B117" s="18"/>
      <c r="C117" s="33"/>
      <c r="D117" s="33"/>
      <c r="E117" s="34"/>
      <c r="F117" s="33"/>
      <c r="G117" s="35"/>
      <c r="H117" s="4" t="str">
        <f t="shared" si="6"/>
        <v/>
      </c>
      <c r="I117" s="4" t="str">
        <f t="shared" si="7"/>
        <v/>
      </c>
      <c r="J117" s="53" t="str">
        <f t="shared" si="8"/>
        <v/>
      </c>
      <c r="K117" s="4" t="str">
        <f t="shared" si="9"/>
        <v/>
      </c>
      <c r="L117" s="4" t="str">
        <f t="shared" si="10"/>
        <v/>
      </c>
      <c r="M117" s="4" t="str">
        <f t="shared" si="11"/>
        <v/>
      </c>
      <c r="N117" s="11"/>
    </row>
    <row r="118" spans="2:14" ht="12.95" customHeight="1" x14ac:dyDescent="0.2">
      <c r="B118" s="18"/>
      <c r="C118" s="33"/>
      <c r="D118" s="33"/>
      <c r="E118" s="34"/>
      <c r="F118" s="33"/>
      <c r="G118" s="35"/>
      <c r="H118" s="4" t="str">
        <f t="shared" si="6"/>
        <v/>
      </c>
      <c r="I118" s="4" t="str">
        <f t="shared" si="7"/>
        <v/>
      </c>
      <c r="J118" s="53" t="str">
        <f t="shared" si="8"/>
        <v/>
      </c>
      <c r="K118" s="4" t="str">
        <f t="shared" si="9"/>
        <v/>
      </c>
      <c r="L118" s="4" t="str">
        <f t="shared" si="10"/>
        <v/>
      </c>
      <c r="M118" s="4" t="str">
        <f t="shared" si="11"/>
        <v/>
      </c>
      <c r="N118" s="11"/>
    </row>
    <row r="119" spans="2:14" ht="12.95" customHeight="1" x14ac:dyDescent="0.2">
      <c r="B119" s="18"/>
      <c r="C119" s="33"/>
      <c r="D119" s="33"/>
      <c r="E119" s="34"/>
      <c r="F119" s="33"/>
      <c r="G119" s="35"/>
      <c r="H119" s="4" t="str">
        <f t="shared" si="6"/>
        <v/>
      </c>
      <c r="I119" s="4" t="str">
        <f t="shared" si="7"/>
        <v/>
      </c>
      <c r="J119" s="53" t="str">
        <f t="shared" si="8"/>
        <v/>
      </c>
      <c r="K119" s="4" t="str">
        <f t="shared" si="9"/>
        <v/>
      </c>
      <c r="L119" s="4" t="str">
        <f t="shared" si="10"/>
        <v/>
      </c>
      <c r="M119" s="4" t="str">
        <f t="shared" si="11"/>
        <v/>
      </c>
      <c r="N119" s="11"/>
    </row>
    <row r="120" spans="2:14" ht="12.95" customHeight="1" x14ac:dyDescent="0.2">
      <c r="B120" s="18"/>
      <c r="C120" s="33"/>
      <c r="D120" s="33"/>
      <c r="E120" s="34"/>
      <c r="F120" s="33"/>
      <c r="G120" s="35"/>
      <c r="H120" s="4" t="str">
        <f t="shared" si="6"/>
        <v/>
      </c>
      <c r="I120" s="4" t="str">
        <f t="shared" si="7"/>
        <v/>
      </c>
      <c r="J120" s="53" t="str">
        <f t="shared" si="8"/>
        <v/>
      </c>
      <c r="K120" s="4" t="str">
        <f t="shared" si="9"/>
        <v/>
      </c>
      <c r="L120" s="4" t="str">
        <f t="shared" si="10"/>
        <v/>
      </c>
      <c r="M120" s="4" t="str">
        <f t="shared" si="11"/>
        <v/>
      </c>
      <c r="N120" s="11"/>
    </row>
    <row r="121" spans="2:14" ht="12.95" customHeight="1" x14ac:dyDescent="0.2">
      <c r="B121" s="18"/>
      <c r="C121" s="33"/>
      <c r="D121" s="33"/>
      <c r="E121" s="34"/>
      <c r="F121" s="33"/>
      <c r="G121" s="35"/>
      <c r="H121" s="4" t="str">
        <f t="shared" si="6"/>
        <v/>
      </c>
      <c r="I121" s="4" t="str">
        <f t="shared" si="7"/>
        <v/>
      </c>
      <c r="J121" s="53" t="str">
        <f t="shared" si="8"/>
        <v/>
      </c>
      <c r="K121" s="4" t="str">
        <f t="shared" si="9"/>
        <v/>
      </c>
      <c r="L121" s="4" t="str">
        <f t="shared" si="10"/>
        <v/>
      </c>
      <c r="M121" s="4" t="str">
        <f t="shared" si="11"/>
        <v/>
      </c>
      <c r="N121" s="11"/>
    </row>
    <row r="122" spans="2:14" ht="12.95" customHeight="1" x14ac:dyDescent="0.2">
      <c r="B122" s="18"/>
      <c r="C122" s="33"/>
      <c r="D122" s="33"/>
      <c r="E122" s="34"/>
      <c r="F122" s="33"/>
      <c r="G122" s="35"/>
      <c r="H122" s="4" t="str">
        <f t="shared" si="6"/>
        <v/>
      </c>
      <c r="I122" s="4" t="str">
        <f t="shared" si="7"/>
        <v/>
      </c>
      <c r="J122" s="53" t="str">
        <f t="shared" si="8"/>
        <v/>
      </c>
      <c r="K122" s="4" t="str">
        <f t="shared" si="9"/>
        <v/>
      </c>
      <c r="L122" s="4" t="str">
        <f t="shared" si="10"/>
        <v/>
      </c>
      <c r="M122" s="4" t="str">
        <f t="shared" si="11"/>
        <v/>
      </c>
      <c r="N122" s="11"/>
    </row>
    <row r="123" spans="2:14" ht="12.95" customHeight="1" x14ac:dyDescent="0.2">
      <c r="B123" s="18"/>
      <c r="C123" s="33"/>
      <c r="D123" s="33"/>
      <c r="E123" s="34"/>
      <c r="F123" s="33"/>
      <c r="G123" s="35"/>
      <c r="H123" s="4" t="str">
        <f t="shared" si="6"/>
        <v/>
      </c>
      <c r="I123" s="4" t="str">
        <f t="shared" si="7"/>
        <v/>
      </c>
      <c r="J123" s="53" t="str">
        <f t="shared" si="8"/>
        <v/>
      </c>
      <c r="K123" s="4" t="str">
        <f t="shared" si="9"/>
        <v/>
      </c>
      <c r="L123" s="4" t="str">
        <f t="shared" si="10"/>
        <v/>
      </c>
      <c r="M123" s="4" t="str">
        <f t="shared" si="11"/>
        <v/>
      </c>
      <c r="N123" s="11"/>
    </row>
    <row r="124" spans="2:14" ht="12.95" customHeight="1" x14ac:dyDescent="0.2">
      <c r="B124" s="18"/>
      <c r="C124" s="33"/>
      <c r="D124" s="33"/>
      <c r="E124" s="34"/>
      <c r="F124" s="33"/>
      <c r="G124" s="35"/>
      <c r="H124" s="4" t="str">
        <f t="shared" si="6"/>
        <v/>
      </c>
      <c r="I124" s="4" t="str">
        <f t="shared" si="7"/>
        <v/>
      </c>
      <c r="J124" s="53" t="str">
        <f t="shared" si="8"/>
        <v/>
      </c>
      <c r="K124" s="4" t="str">
        <f t="shared" si="9"/>
        <v/>
      </c>
      <c r="L124" s="4" t="str">
        <f t="shared" si="10"/>
        <v/>
      </c>
      <c r="M124" s="4" t="str">
        <f t="shared" si="11"/>
        <v/>
      </c>
      <c r="N124" s="11"/>
    </row>
    <row r="125" spans="2:14" ht="12.95" customHeight="1" x14ac:dyDescent="0.2">
      <c r="B125" s="18"/>
      <c r="C125" s="33"/>
      <c r="D125" s="33"/>
      <c r="E125" s="34"/>
      <c r="F125" s="33"/>
      <c r="G125" s="35"/>
      <c r="H125" s="4" t="str">
        <f t="shared" si="6"/>
        <v/>
      </c>
      <c r="I125" s="4" t="str">
        <f t="shared" si="7"/>
        <v/>
      </c>
      <c r="J125" s="53" t="str">
        <f t="shared" si="8"/>
        <v/>
      </c>
      <c r="K125" s="4" t="str">
        <f t="shared" si="9"/>
        <v/>
      </c>
      <c r="L125" s="4" t="str">
        <f t="shared" si="10"/>
        <v/>
      </c>
      <c r="M125" s="4" t="str">
        <f t="shared" si="11"/>
        <v/>
      </c>
      <c r="N125" s="11"/>
    </row>
    <row r="126" spans="2:14" ht="12.95" customHeight="1" x14ac:dyDescent="0.2">
      <c r="B126" s="18"/>
      <c r="C126" s="33"/>
      <c r="D126" s="33"/>
      <c r="E126" s="34"/>
      <c r="F126" s="33"/>
      <c r="G126" s="35"/>
      <c r="H126" s="4" t="str">
        <f t="shared" si="6"/>
        <v/>
      </c>
      <c r="I126" s="4" t="str">
        <f t="shared" si="7"/>
        <v/>
      </c>
      <c r="J126" s="53" t="str">
        <f t="shared" si="8"/>
        <v/>
      </c>
      <c r="K126" s="4" t="str">
        <f t="shared" si="9"/>
        <v/>
      </c>
      <c r="L126" s="4" t="str">
        <f t="shared" si="10"/>
        <v/>
      </c>
      <c r="M126" s="4" t="str">
        <f t="shared" si="11"/>
        <v/>
      </c>
      <c r="N126" s="11"/>
    </row>
    <row r="127" spans="2:14" ht="12.95" customHeight="1" x14ac:dyDescent="0.2">
      <c r="B127" s="18"/>
      <c r="C127" s="33"/>
      <c r="D127" s="33"/>
      <c r="E127" s="34"/>
      <c r="F127" s="33"/>
      <c r="G127" s="35"/>
      <c r="H127" s="4" t="str">
        <f t="shared" si="6"/>
        <v/>
      </c>
      <c r="I127" s="4" t="str">
        <f t="shared" si="7"/>
        <v/>
      </c>
      <c r="J127" s="53" t="str">
        <f t="shared" si="8"/>
        <v/>
      </c>
      <c r="K127" s="4" t="str">
        <f t="shared" si="9"/>
        <v/>
      </c>
      <c r="L127" s="4" t="str">
        <f t="shared" si="10"/>
        <v/>
      </c>
      <c r="M127" s="4" t="str">
        <f t="shared" si="11"/>
        <v/>
      </c>
      <c r="N127" s="11"/>
    </row>
    <row r="128" spans="2:14" ht="12.95" customHeight="1" x14ac:dyDescent="0.2">
      <c r="B128" s="18"/>
      <c r="C128" s="33"/>
      <c r="D128" s="33"/>
      <c r="E128" s="34"/>
      <c r="F128" s="33"/>
      <c r="G128" s="35"/>
      <c r="H128" s="4" t="str">
        <f t="shared" si="6"/>
        <v/>
      </c>
      <c r="I128" s="4" t="str">
        <f t="shared" si="7"/>
        <v/>
      </c>
      <c r="J128" s="53" t="str">
        <f t="shared" si="8"/>
        <v/>
      </c>
      <c r="K128" s="4" t="str">
        <f t="shared" si="9"/>
        <v/>
      </c>
      <c r="L128" s="4" t="str">
        <f t="shared" si="10"/>
        <v/>
      </c>
      <c r="M128" s="4" t="str">
        <f t="shared" si="11"/>
        <v/>
      </c>
      <c r="N128" s="11"/>
    </row>
    <row r="129" spans="2:14" ht="12.95" customHeight="1" x14ac:dyDescent="0.2">
      <c r="B129" s="18"/>
      <c r="C129" s="33"/>
      <c r="D129" s="33"/>
      <c r="E129" s="34"/>
      <c r="F129" s="33"/>
      <c r="G129" s="35"/>
      <c r="H129" s="4" t="str">
        <f t="shared" si="6"/>
        <v/>
      </c>
      <c r="I129" s="4" t="str">
        <f t="shared" si="7"/>
        <v/>
      </c>
      <c r="J129" s="53" t="str">
        <f t="shared" si="8"/>
        <v/>
      </c>
      <c r="K129" s="4" t="str">
        <f t="shared" si="9"/>
        <v/>
      </c>
      <c r="L129" s="4" t="str">
        <f t="shared" si="10"/>
        <v/>
      </c>
      <c r="M129" s="4" t="str">
        <f t="shared" si="11"/>
        <v/>
      </c>
      <c r="N129" s="11"/>
    </row>
    <row r="130" spans="2:14" ht="12.95" customHeight="1" x14ac:dyDescent="0.2">
      <c r="B130" s="18"/>
      <c r="C130" s="33"/>
      <c r="D130" s="33"/>
      <c r="E130" s="34"/>
      <c r="F130" s="33"/>
      <c r="G130" s="35"/>
      <c r="H130" s="4" t="str">
        <f t="shared" si="6"/>
        <v/>
      </c>
      <c r="I130" s="4" t="str">
        <f t="shared" si="7"/>
        <v/>
      </c>
      <c r="J130" s="53" t="str">
        <f t="shared" si="8"/>
        <v/>
      </c>
      <c r="K130" s="4" t="str">
        <f t="shared" si="9"/>
        <v/>
      </c>
      <c r="L130" s="4" t="str">
        <f t="shared" si="10"/>
        <v/>
      </c>
      <c r="M130" s="4" t="str">
        <f t="shared" si="11"/>
        <v/>
      </c>
      <c r="N130" s="11"/>
    </row>
    <row r="131" spans="2:14" ht="12.95" customHeight="1" x14ac:dyDescent="0.2">
      <c r="B131" s="18"/>
      <c r="C131" s="33"/>
      <c r="D131" s="33"/>
      <c r="E131" s="34"/>
      <c r="F131" s="33"/>
      <c r="G131" s="35"/>
      <c r="H131" s="4" t="str">
        <f t="shared" si="6"/>
        <v/>
      </c>
      <c r="I131" s="4" t="str">
        <f t="shared" si="7"/>
        <v/>
      </c>
      <c r="J131" s="53" t="str">
        <f t="shared" si="8"/>
        <v/>
      </c>
      <c r="K131" s="4" t="str">
        <f t="shared" si="9"/>
        <v/>
      </c>
      <c r="L131" s="4" t="str">
        <f t="shared" si="10"/>
        <v/>
      </c>
      <c r="M131" s="4" t="str">
        <f t="shared" si="11"/>
        <v/>
      </c>
      <c r="N131" s="11"/>
    </row>
    <row r="132" spans="2:14" ht="12.95" customHeight="1" x14ac:dyDescent="0.2">
      <c r="B132" s="18"/>
      <c r="C132" s="33"/>
      <c r="D132" s="33"/>
      <c r="E132" s="34"/>
      <c r="F132" s="33"/>
      <c r="G132" s="35"/>
      <c r="H132" s="4" t="str">
        <f t="shared" si="6"/>
        <v/>
      </c>
      <c r="I132" s="4" t="str">
        <f t="shared" si="7"/>
        <v/>
      </c>
      <c r="J132" s="53" t="str">
        <f t="shared" si="8"/>
        <v/>
      </c>
      <c r="K132" s="4" t="str">
        <f t="shared" si="9"/>
        <v/>
      </c>
      <c r="L132" s="4" t="str">
        <f t="shared" si="10"/>
        <v/>
      </c>
      <c r="M132" s="4" t="str">
        <f t="shared" si="11"/>
        <v/>
      </c>
      <c r="N132" s="11"/>
    </row>
    <row r="133" spans="2:14" ht="12.95" customHeight="1" x14ac:dyDescent="0.2">
      <c r="B133" s="18"/>
      <c r="C133" s="33"/>
      <c r="D133" s="33"/>
      <c r="E133" s="34"/>
      <c r="F133" s="33"/>
      <c r="G133" s="35"/>
      <c r="H133" s="4" t="str">
        <f t="shared" si="6"/>
        <v/>
      </c>
      <c r="I133" s="4" t="str">
        <f t="shared" si="7"/>
        <v/>
      </c>
      <c r="J133" s="53" t="str">
        <f t="shared" si="8"/>
        <v/>
      </c>
      <c r="K133" s="4" t="str">
        <f t="shared" si="9"/>
        <v/>
      </c>
      <c r="L133" s="4" t="str">
        <f t="shared" si="10"/>
        <v/>
      </c>
      <c r="M133" s="4" t="str">
        <f t="shared" si="11"/>
        <v/>
      </c>
      <c r="N133" s="11"/>
    </row>
    <row r="134" spans="2:14" ht="12.95" customHeight="1" x14ac:dyDescent="0.2">
      <c r="B134" s="18"/>
      <c r="C134" s="33"/>
      <c r="D134" s="33"/>
      <c r="E134" s="34"/>
      <c r="F134" s="33"/>
      <c r="G134" s="35"/>
      <c r="H134" s="4" t="str">
        <f t="shared" si="6"/>
        <v/>
      </c>
      <c r="I134" s="4" t="str">
        <f t="shared" si="7"/>
        <v/>
      </c>
      <c r="J134" s="53" t="str">
        <f t="shared" si="8"/>
        <v/>
      </c>
      <c r="K134" s="4" t="str">
        <f t="shared" si="9"/>
        <v/>
      </c>
      <c r="L134" s="4" t="str">
        <f t="shared" si="10"/>
        <v/>
      </c>
      <c r="M134" s="4" t="str">
        <f t="shared" si="11"/>
        <v/>
      </c>
      <c r="N134" s="11"/>
    </row>
    <row r="135" spans="2:14" ht="12.95" customHeight="1" x14ac:dyDescent="0.2">
      <c r="B135" s="18"/>
      <c r="C135" s="33"/>
      <c r="D135" s="33"/>
      <c r="E135" s="34"/>
      <c r="F135" s="33"/>
      <c r="G135" s="35"/>
      <c r="H135" s="4" t="str">
        <f t="shared" si="6"/>
        <v/>
      </c>
      <c r="I135" s="4" t="str">
        <f t="shared" si="7"/>
        <v/>
      </c>
      <c r="J135" s="53" t="str">
        <f t="shared" si="8"/>
        <v/>
      </c>
      <c r="K135" s="4" t="str">
        <f t="shared" si="9"/>
        <v/>
      </c>
      <c r="L135" s="4" t="str">
        <f t="shared" si="10"/>
        <v/>
      </c>
      <c r="M135" s="4" t="str">
        <f t="shared" si="11"/>
        <v/>
      </c>
      <c r="N135" s="11"/>
    </row>
    <row r="136" spans="2:14" ht="12.95" customHeight="1" x14ac:dyDescent="0.2">
      <c r="B136" s="18"/>
      <c r="C136" s="33"/>
      <c r="D136" s="33"/>
      <c r="E136" s="34"/>
      <c r="F136" s="33"/>
      <c r="G136" s="35"/>
      <c r="H136" s="4" t="str">
        <f t="shared" si="6"/>
        <v/>
      </c>
      <c r="I136" s="4" t="str">
        <f t="shared" si="7"/>
        <v/>
      </c>
      <c r="J136" s="53" t="str">
        <f t="shared" si="8"/>
        <v/>
      </c>
      <c r="K136" s="4" t="str">
        <f t="shared" si="9"/>
        <v/>
      </c>
      <c r="L136" s="4" t="str">
        <f t="shared" si="10"/>
        <v/>
      </c>
      <c r="M136" s="4" t="str">
        <f t="shared" si="11"/>
        <v/>
      </c>
      <c r="N136" s="11"/>
    </row>
    <row r="137" spans="2:14" ht="12.95" customHeight="1" x14ac:dyDescent="0.2">
      <c r="B137" s="18"/>
      <c r="C137" s="33"/>
      <c r="D137" s="33"/>
      <c r="E137" s="34"/>
      <c r="F137" s="33"/>
      <c r="G137" s="35"/>
      <c r="H137" s="4" t="str">
        <f t="shared" si="6"/>
        <v/>
      </c>
      <c r="I137" s="4" t="str">
        <f t="shared" si="7"/>
        <v/>
      </c>
      <c r="J137" s="53" t="str">
        <f t="shared" si="8"/>
        <v/>
      </c>
      <c r="K137" s="4" t="str">
        <f t="shared" si="9"/>
        <v/>
      </c>
      <c r="L137" s="4" t="str">
        <f t="shared" si="10"/>
        <v/>
      </c>
      <c r="M137" s="4" t="str">
        <f t="shared" si="11"/>
        <v/>
      </c>
      <c r="N137" s="11"/>
    </row>
    <row r="138" spans="2:14" ht="12.95" customHeight="1" x14ac:dyDescent="0.2">
      <c r="B138" s="18"/>
      <c r="C138" s="33"/>
      <c r="D138" s="33"/>
      <c r="E138" s="34"/>
      <c r="F138" s="33"/>
      <c r="G138" s="35"/>
      <c r="H138" s="4" t="str">
        <f t="shared" si="6"/>
        <v/>
      </c>
      <c r="I138" s="4" t="str">
        <f t="shared" si="7"/>
        <v/>
      </c>
      <c r="J138" s="53" t="str">
        <f t="shared" si="8"/>
        <v/>
      </c>
      <c r="K138" s="4" t="str">
        <f t="shared" si="9"/>
        <v/>
      </c>
      <c r="L138" s="4" t="str">
        <f t="shared" si="10"/>
        <v/>
      </c>
      <c r="M138" s="4" t="str">
        <f t="shared" si="11"/>
        <v/>
      </c>
      <c r="N138" s="11"/>
    </row>
    <row r="139" spans="2:14" ht="12.95" customHeight="1" x14ac:dyDescent="0.2">
      <c r="B139" s="18"/>
      <c r="C139" s="33"/>
      <c r="D139" s="33"/>
      <c r="E139" s="34"/>
      <c r="F139" s="33"/>
      <c r="G139" s="35"/>
      <c r="H139" s="4" t="str">
        <f t="shared" si="6"/>
        <v/>
      </c>
      <c r="I139" s="4" t="str">
        <f t="shared" si="7"/>
        <v/>
      </c>
      <c r="J139" s="53" t="str">
        <f t="shared" si="8"/>
        <v/>
      </c>
      <c r="K139" s="4" t="str">
        <f t="shared" si="9"/>
        <v/>
      </c>
      <c r="L139" s="4" t="str">
        <f t="shared" si="10"/>
        <v/>
      </c>
      <c r="M139" s="4" t="str">
        <f t="shared" si="11"/>
        <v/>
      </c>
      <c r="N139" s="11"/>
    </row>
    <row r="140" spans="2:14" ht="12.95" customHeight="1" x14ac:dyDescent="0.2">
      <c r="B140" s="18"/>
      <c r="C140" s="33"/>
      <c r="D140" s="33"/>
      <c r="E140" s="34"/>
      <c r="F140" s="33"/>
      <c r="G140" s="35"/>
      <c r="H140" s="4" t="str">
        <f t="shared" si="6"/>
        <v/>
      </c>
      <c r="I140" s="4" t="str">
        <f t="shared" si="7"/>
        <v/>
      </c>
      <c r="J140" s="53" t="str">
        <f t="shared" si="8"/>
        <v/>
      </c>
      <c r="K140" s="4" t="str">
        <f t="shared" si="9"/>
        <v/>
      </c>
      <c r="L140" s="4" t="str">
        <f t="shared" si="10"/>
        <v/>
      </c>
      <c r="M140" s="4" t="str">
        <f t="shared" si="11"/>
        <v/>
      </c>
      <c r="N140" s="11"/>
    </row>
    <row r="141" spans="2:14" ht="12.95" customHeight="1" x14ac:dyDescent="0.2">
      <c r="B141" s="18"/>
      <c r="C141" s="33"/>
      <c r="D141" s="33"/>
      <c r="E141" s="34"/>
      <c r="F141" s="33"/>
      <c r="G141" s="35"/>
      <c r="H141" s="4" t="str">
        <f t="shared" si="6"/>
        <v/>
      </c>
      <c r="I141" s="4" t="str">
        <f t="shared" si="7"/>
        <v/>
      </c>
      <c r="J141" s="53" t="str">
        <f t="shared" si="8"/>
        <v/>
      </c>
      <c r="K141" s="4" t="str">
        <f t="shared" si="9"/>
        <v/>
      </c>
      <c r="L141" s="4" t="str">
        <f t="shared" si="10"/>
        <v/>
      </c>
      <c r="M141" s="4" t="str">
        <f t="shared" si="11"/>
        <v/>
      </c>
      <c r="N141" s="11"/>
    </row>
    <row r="142" spans="2:14" ht="12.95" customHeight="1" x14ac:dyDescent="0.2">
      <c r="B142" s="18"/>
      <c r="C142" s="33"/>
      <c r="D142" s="33"/>
      <c r="E142" s="34"/>
      <c r="F142" s="33"/>
      <c r="G142" s="35"/>
      <c r="H142" s="4" t="str">
        <f t="shared" si="6"/>
        <v/>
      </c>
      <c r="I142" s="4" t="str">
        <f t="shared" si="7"/>
        <v/>
      </c>
      <c r="J142" s="53" t="str">
        <f t="shared" si="8"/>
        <v/>
      </c>
      <c r="K142" s="4" t="str">
        <f t="shared" si="9"/>
        <v/>
      </c>
      <c r="L142" s="4" t="str">
        <f t="shared" si="10"/>
        <v/>
      </c>
      <c r="M142" s="4" t="str">
        <f t="shared" si="11"/>
        <v/>
      </c>
      <c r="N142" s="11"/>
    </row>
    <row r="143" spans="2:14" ht="12.95" customHeight="1" x14ac:dyDescent="0.2">
      <c r="B143" s="18"/>
      <c r="C143" s="33"/>
      <c r="D143" s="33"/>
      <c r="E143" s="34"/>
      <c r="F143" s="33"/>
      <c r="G143" s="35"/>
      <c r="H143" s="4" t="str">
        <f t="shared" si="6"/>
        <v/>
      </c>
      <c r="I143" s="4" t="str">
        <f t="shared" si="7"/>
        <v/>
      </c>
      <c r="J143" s="53" t="str">
        <f t="shared" si="8"/>
        <v/>
      </c>
      <c r="K143" s="4" t="str">
        <f t="shared" si="9"/>
        <v/>
      </c>
      <c r="L143" s="4" t="str">
        <f t="shared" si="10"/>
        <v/>
      </c>
      <c r="M143" s="4" t="str">
        <f t="shared" si="11"/>
        <v/>
      </c>
      <c r="N143" s="11"/>
    </row>
    <row r="144" spans="2:14" ht="12.95" customHeight="1" x14ac:dyDescent="0.2">
      <c r="B144" s="18"/>
      <c r="C144" s="33"/>
      <c r="D144" s="33"/>
      <c r="E144" s="34"/>
      <c r="F144" s="33"/>
      <c r="G144" s="35"/>
      <c r="H144" s="4" t="str">
        <f t="shared" si="6"/>
        <v/>
      </c>
      <c r="I144" s="4" t="str">
        <f t="shared" si="7"/>
        <v/>
      </c>
      <c r="J144" s="53" t="str">
        <f t="shared" si="8"/>
        <v/>
      </c>
      <c r="K144" s="4" t="str">
        <f t="shared" si="9"/>
        <v/>
      </c>
      <c r="L144" s="4" t="str">
        <f t="shared" si="10"/>
        <v/>
      </c>
      <c r="M144" s="4" t="str">
        <f t="shared" si="11"/>
        <v/>
      </c>
      <c r="N144" s="11"/>
    </row>
    <row r="145" spans="2:14" ht="12.95" customHeight="1" x14ac:dyDescent="0.2">
      <c r="B145" s="18"/>
      <c r="C145" s="33"/>
      <c r="D145" s="33"/>
      <c r="E145" s="34"/>
      <c r="F145" s="33"/>
      <c r="G145" s="35"/>
      <c r="H145" s="4" t="str">
        <f t="shared" si="6"/>
        <v/>
      </c>
      <c r="I145" s="4" t="str">
        <f t="shared" si="7"/>
        <v/>
      </c>
      <c r="J145" s="53" t="str">
        <f t="shared" si="8"/>
        <v/>
      </c>
      <c r="K145" s="4" t="str">
        <f t="shared" si="9"/>
        <v/>
      </c>
      <c r="L145" s="4" t="str">
        <f t="shared" si="10"/>
        <v/>
      </c>
      <c r="M145" s="4" t="str">
        <f t="shared" si="11"/>
        <v/>
      </c>
      <c r="N145" s="11"/>
    </row>
    <row r="146" spans="2:14" ht="12.95" customHeight="1" x14ac:dyDescent="0.2">
      <c r="B146" s="18"/>
      <c r="C146" s="33"/>
      <c r="D146" s="33"/>
      <c r="E146" s="34"/>
      <c r="F146" s="33"/>
      <c r="G146" s="35"/>
      <c r="H146" s="4" t="str">
        <f t="shared" si="6"/>
        <v/>
      </c>
      <c r="I146" s="4" t="str">
        <f t="shared" si="7"/>
        <v/>
      </c>
      <c r="J146" s="53" t="str">
        <f t="shared" si="8"/>
        <v/>
      </c>
      <c r="K146" s="4" t="str">
        <f t="shared" si="9"/>
        <v/>
      </c>
      <c r="L146" s="4" t="str">
        <f t="shared" si="10"/>
        <v/>
      </c>
      <c r="M146" s="4" t="str">
        <f t="shared" si="11"/>
        <v/>
      </c>
      <c r="N146" s="11"/>
    </row>
    <row r="147" spans="2:14" ht="12.95" customHeight="1" x14ac:dyDescent="0.2">
      <c r="B147" s="18"/>
      <c r="C147" s="33"/>
      <c r="D147" s="33"/>
      <c r="E147" s="34"/>
      <c r="F147" s="33"/>
      <c r="G147" s="35"/>
      <c r="H147" s="4" t="str">
        <f t="shared" si="6"/>
        <v/>
      </c>
      <c r="I147" s="4" t="str">
        <f t="shared" si="7"/>
        <v/>
      </c>
      <c r="J147" s="53" t="str">
        <f t="shared" si="8"/>
        <v/>
      </c>
      <c r="K147" s="4" t="str">
        <f t="shared" si="9"/>
        <v/>
      </c>
      <c r="L147" s="4" t="str">
        <f t="shared" si="10"/>
        <v/>
      </c>
      <c r="M147" s="4" t="str">
        <f t="shared" si="11"/>
        <v/>
      </c>
      <c r="N147" s="11"/>
    </row>
    <row r="148" spans="2:14" ht="12.95" customHeight="1" x14ac:dyDescent="0.2">
      <c r="B148" s="18"/>
      <c r="C148" s="33"/>
      <c r="D148" s="33"/>
      <c r="E148" s="34"/>
      <c r="F148" s="33"/>
      <c r="G148" s="35"/>
      <c r="H148" s="4" t="str">
        <f t="shared" si="6"/>
        <v/>
      </c>
      <c r="I148" s="4" t="str">
        <f t="shared" si="7"/>
        <v/>
      </c>
      <c r="J148" s="53" t="str">
        <f t="shared" si="8"/>
        <v/>
      </c>
      <c r="K148" s="4" t="str">
        <f t="shared" si="9"/>
        <v/>
      </c>
      <c r="L148" s="4" t="str">
        <f t="shared" si="10"/>
        <v/>
      </c>
      <c r="M148" s="4" t="str">
        <f t="shared" si="11"/>
        <v/>
      </c>
      <c r="N148" s="11"/>
    </row>
    <row r="149" spans="2:14" ht="12.95" customHeight="1" x14ac:dyDescent="0.2">
      <c r="B149" s="18"/>
      <c r="C149" s="33"/>
      <c r="D149" s="33"/>
      <c r="E149" s="34"/>
      <c r="F149" s="33"/>
      <c r="G149" s="35"/>
      <c r="H149" s="4" t="str">
        <f t="shared" si="6"/>
        <v/>
      </c>
      <c r="I149" s="4" t="str">
        <f t="shared" si="7"/>
        <v/>
      </c>
      <c r="J149" s="53" t="str">
        <f t="shared" si="8"/>
        <v/>
      </c>
      <c r="K149" s="4" t="str">
        <f t="shared" si="9"/>
        <v/>
      </c>
      <c r="L149" s="4" t="str">
        <f t="shared" si="10"/>
        <v/>
      </c>
      <c r="M149" s="4" t="str">
        <f t="shared" si="11"/>
        <v/>
      </c>
      <c r="N149" s="11"/>
    </row>
    <row r="150" spans="2:14" ht="12.95" customHeight="1" x14ac:dyDescent="0.2">
      <c r="B150" s="18"/>
      <c r="C150" s="33"/>
      <c r="D150" s="33"/>
      <c r="E150" s="34"/>
      <c r="F150" s="33"/>
      <c r="G150" s="35"/>
      <c r="H150" s="4" t="str">
        <f t="shared" si="6"/>
        <v/>
      </c>
      <c r="I150" s="4" t="str">
        <f t="shared" si="7"/>
        <v/>
      </c>
      <c r="J150" s="53" t="str">
        <f t="shared" si="8"/>
        <v/>
      </c>
      <c r="K150" s="4" t="str">
        <f t="shared" si="9"/>
        <v/>
      </c>
      <c r="L150" s="4" t="str">
        <f t="shared" si="10"/>
        <v/>
      </c>
      <c r="M150" s="4" t="str">
        <f t="shared" si="11"/>
        <v/>
      </c>
      <c r="N150" s="11"/>
    </row>
    <row r="151" spans="2:14" ht="12.95" customHeight="1" x14ac:dyDescent="0.2">
      <c r="B151" s="18"/>
      <c r="C151" s="33"/>
      <c r="D151" s="33"/>
      <c r="E151" s="34"/>
      <c r="F151" s="33"/>
      <c r="G151" s="35"/>
      <c r="H151" s="4" t="str">
        <f t="shared" si="6"/>
        <v/>
      </c>
      <c r="I151" s="4" t="str">
        <f t="shared" si="7"/>
        <v/>
      </c>
      <c r="J151" s="53" t="str">
        <f t="shared" si="8"/>
        <v/>
      </c>
      <c r="K151" s="4" t="str">
        <f t="shared" si="9"/>
        <v/>
      </c>
      <c r="L151" s="4" t="str">
        <f t="shared" si="10"/>
        <v/>
      </c>
      <c r="M151" s="4" t="str">
        <f t="shared" si="11"/>
        <v/>
      </c>
      <c r="N151" s="11"/>
    </row>
    <row r="152" spans="2:14" ht="12.95" customHeight="1" x14ac:dyDescent="0.2">
      <c r="B152" s="18"/>
      <c r="C152" s="33"/>
      <c r="D152" s="33"/>
      <c r="E152" s="34"/>
      <c r="F152" s="33"/>
      <c r="G152" s="35"/>
      <c r="H152" s="4" t="str">
        <f t="shared" si="6"/>
        <v/>
      </c>
      <c r="I152" s="4" t="str">
        <f t="shared" si="7"/>
        <v/>
      </c>
      <c r="J152" s="53" t="str">
        <f t="shared" si="8"/>
        <v/>
      </c>
      <c r="K152" s="4" t="str">
        <f t="shared" si="9"/>
        <v/>
      </c>
      <c r="L152" s="4" t="str">
        <f t="shared" si="10"/>
        <v/>
      </c>
      <c r="M152" s="4" t="str">
        <f t="shared" si="11"/>
        <v/>
      </c>
      <c r="N152" s="11"/>
    </row>
    <row r="153" spans="2:14" ht="12.95" customHeight="1" x14ac:dyDescent="0.2">
      <c r="B153" s="18"/>
      <c r="C153" s="33"/>
      <c r="D153" s="33"/>
      <c r="E153" s="34"/>
      <c r="F153" s="33"/>
      <c r="G153" s="35"/>
      <c r="H153" s="4" t="str">
        <f t="shared" si="6"/>
        <v/>
      </c>
      <c r="I153" s="4" t="str">
        <f t="shared" si="7"/>
        <v/>
      </c>
      <c r="J153" s="53" t="str">
        <f t="shared" si="8"/>
        <v/>
      </c>
      <c r="K153" s="4" t="str">
        <f t="shared" si="9"/>
        <v/>
      </c>
      <c r="L153" s="4" t="str">
        <f t="shared" si="10"/>
        <v/>
      </c>
      <c r="M153" s="4" t="str">
        <f t="shared" si="11"/>
        <v/>
      </c>
      <c r="N153" s="11"/>
    </row>
    <row r="154" spans="2:14" ht="12.95" customHeight="1" x14ac:dyDescent="0.2">
      <c r="B154" s="18"/>
      <c r="C154" s="33"/>
      <c r="D154" s="33"/>
      <c r="E154" s="34"/>
      <c r="F154" s="33"/>
      <c r="G154" s="35"/>
      <c r="H154" s="4" t="str">
        <f t="shared" si="6"/>
        <v/>
      </c>
      <c r="I154" s="4" t="str">
        <f t="shared" si="7"/>
        <v/>
      </c>
      <c r="J154" s="53" t="str">
        <f t="shared" si="8"/>
        <v/>
      </c>
      <c r="K154" s="4" t="str">
        <f t="shared" si="9"/>
        <v/>
      </c>
      <c r="L154" s="4" t="str">
        <f t="shared" si="10"/>
        <v/>
      </c>
      <c r="M154" s="4" t="str">
        <f t="shared" si="11"/>
        <v/>
      </c>
      <c r="N154" s="11"/>
    </row>
    <row r="155" spans="2:14" ht="12.95" customHeight="1" x14ac:dyDescent="0.2">
      <c r="B155" s="18"/>
      <c r="C155" s="33"/>
      <c r="D155" s="33"/>
      <c r="E155" s="34"/>
      <c r="F155" s="33"/>
      <c r="G155" s="35"/>
      <c r="H155" s="4" t="str">
        <f t="shared" si="6"/>
        <v/>
      </c>
      <c r="I155" s="4" t="str">
        <f t="shared" si="7"/>
        <v/>
      </c>
      <c r="J155" s="53" t="str">
        <f t="shared" si="8"/>
        <v/>
      </c>
      <c r="K155" s="4" t="str">
        <f t="shared" si="9"/>
        <v/>
      </c>
      <c r="L155" s="4" t="str">
        <f t="shared" si="10"/>
        <v/>
      </c>
      <c r="M155" s="4" t="str">
        <f t="shared" si="11"/>
        <v/>
      </c>
      <c r="N155" s="11"/>
    </row>
    <row r="156" spans="2:14" ht="12.95" customHeight="1" x14ac:dyDescent="0.2">
      <c r="B156" s="18"/>
      <c r="C156" s="33"/>
      <c r="D156" s="33"/>
      <c r="E156" s="34"/>
      <c r="F156" s="33"/>
      <c r="G156" s="35"/>
      <c r="H156" s="4" t="str">
        <f t="shared" si="6"/>
        <v/>
      </c>
      <c r="I156" s="4" t="str">
        <f t="shared" si="7"/>
        <v/>
      </c>
      <c r="J156" s="53" t="str">
        <f t="shared" si="8"/>
        <v/>
      </c>
      <c r="K156" s="4" t="str">
        <f t="shared" si="9"/>
        <v/>
      </c>
      <c r="L156" s="4" t="str">
        <f t="shared" si="10"/>
        <v/>
      </c>
      <c r="M156" s="4" t="str">
        <f t="shared" si="11"/>
        <v/>
      </c>
      <c r="N156" s="11"/>
    </row>
    <row r="157" spans="2:14" ht="12.95" customHeight="1" x14ac:dyDescent="0.2">
      <c r="B157" s="18"/>
      <c r="C157" s="33"/>
      <c r="D157" s="33"/>
      <c r="E157" s="34"/>
      <c r="F157" s="33"/>
      <c r="G157" s="35"/>
      <c r="H157" s="4" t="str">
        <f t="shared" si="6"/>
        <v/>
      </c>
      <c r="I157" s="4" t="str">
        <f t="shared" si="7"/>
        <v/>
      </c>
      <c r="J157" s="53" t="str">
        <f t="shared" si="8"/>
        <v/>
      </c>
      <c r="K157" s="4" t="str">
        <f t="shared" si="9"/>
        <v/>
      </c>
      <c r="L157" s="4" t="str">
        <f t="shared" si="10"/>
        <v/>
      </c>
      <c r="M157" s="4" t="str">
        <f t="shared" si="11"/>
        <v/>
      </c>
      <c r="N157" s="11"/>
    </row>
    <row r="158" spans="2:14" ht="12.95" customHeight="1" x14ac:dyDescent="0.2">
      <c r="B158" s="18"/>
      <c r="C158" s="33"/>
      <c r="D158" s="33"/>
      <c r="E158" s="34"/>
      <c r="F158" s="33"/>
      <c r="G158" s="35"/>
      <c r="H158" s="4" t="str">
        <f t="shared" si="6"/>
        <v/>
      </c>
      <c r="I158" s="4" t="str">
        <f t="shared" si="7"/>
        <v/>
      </c>
      <c r="J158" s="53" t="str">
        <f t="shared" si="8"/>
        <v/>
      </c>
      <c r="K158" s="4" t="str">
        <f t="shared" si="9"/>
        <v/>
      </c>
      <c r="L158" s="4" t="str">
        <f t="shared" si="10"/>
        <v/>
      </c>
      <c r="M158" s="4" t="str">
        <f t="shared" si="11"/>
        <v/>
      </c>
      <c r="N158" s="11"/>
    </row>
    <row r="159" spans="2:14" ht="12.95" customHeight="1" x14ac:dyDescent="0.2">
      <c r="B159" s="18"/>
      <c r="C159" s="33"/>
      <c r="D159" s="33"/>
      <c r="E159" s="34"/>
      <c r="F159" s="33"/>
      <c r="G159" s="35"/>
      <c r="H159" s="4" t="str">
        <f t="shared" si="6"/>
        <v/>
      </c>
      <c r="I159" s="4" t="str">
        <f t="shared" si="7"/>
        <v/>
      </c>
      <c r="J159" s="53" t="str">
        <f t="shared" si="8"/>
        <v/>
      </c>
      <c r="K159" s="4" t="str">
        <f t="shared" si="9"/>
        <v/>
      </c>
      <c r="L159" s="4" t="str">
        <f t="shared" si="10"/>
        <v/>
      </c>
      <c r="M159" s="4" t="str">
        <f t="shared" si="11"/>
        <v/>
      </c>
      <c r="N159" s="11"/>
    </row>
    <row r="160" spans="2:14" ht="12.95" customHeight="1" x14ac:dyDescent="0.2">
      <c r="B160" s="18"/>
      <c r="C160" s="33"/>
      <c r="D160" s="33"/>
      <c r="E160" s="34"/>
      <c r="F160" s="33"/>
      <c r="G160" s="35"/>
      <c r="H160" s="4" t="str">
        <f t="shared" si="6"/>
        <v/>
      </c>
      <c r="I160" s="4" t="str">
        <f t="shared" si="7"/>
        <v/>
      </c>
      <c r="J160" s="53" t="str">
        <f t="shared" si="8"/>
        <v/>
      </c>
      <c r="K160" s="4" t="str">
        <f t="shared" si="9"/>
        <v/>
      </c>
      <c r="L160" s="4" t="str">
        <f t="shared" si="10"/>
        <v/>
      </c>
      <c r="M160" s="4" t="str">
        <f t="shared" si="11"/>
        <v/>
      </c>
      <c r="N160" s="11"/>
    </row>
    <row r="161" spans="2:14" ht="12.95" customHeight="1" x14ac:dyDescent="0.2">
      <c r="B161" s="18"/>
      <c r="C161" s="33"/>
      <c r="D161" s="33"/>
      <c r="E161" s="34"/>
      <c r="F161" s="33"/>
      <c r="G161" s="35"/>
      <c r="H161" s="4" t="str">
        <f t="shared" si="6"/>
        <v/>
      </c>
      <c r="I161" s="4" t="str">
        <f t="shared" si="7"/>
        <v/>
      </c>
      <c r="J161" s="53" t="str">
        <f t="shared" si="8"/>
        <v/>
      </c>
      <c r="K161" s="4" t="str">
        <f t="shared" si="9"/>
        <v/>
      </c>
      <c r="L161" s="4" t="str">
        <f t="shared" si="10"/>
        <v/>
      </c>
      <c r="M161" s="4" t="str">
        <f t="shared" si="11"/>
        <v/>
      </c>
      <c r="N161" s="11"/>
    </row>
    <row r="162" spans="2:14" ht="12.95" customHeight="1" x14ac:dyDescent="0.2">
      <c r="B162" s="18"/>
      <c r="C162" s="33"/>
      <c r="D162" s="33"/>
      <c r="E162" s="34"/>
      <c r="F162" s="33"/>
      <c r="G162" s="35"/>
      <c r="H162" s="4" t="str">
        <f t="shared" si="6"/>
        <v/>
      </c>
      <c r="I162" s="4" t="str">
        <f t="shared" si="7"/>
        <v/>
      </c>
      <c r="J162" s="53" t="str">
        <f t="shared" si="8"/>
        <v/>
      </c>
      <c r="K162" s="4" t="str">
        <f t="shared" si="9"/>
        <v/>
      </c>
      <c r="L162" s="4" t="str">
        <f t="shared" si="10"/>
        <v/>
      </c>
      <c r="M162" s="4" t="str">
        <f t="shared" si="11"/>
        <v/>
      </c>
      <c r="N162" s="11"/>
    </row>
    <row r="163" spans="2:14" ht="12.95" customHeight="1" x14ac:dyDescent="0.2">
      <c r="B163" s="18"/>
      <c r="C163" s="33"/>
      <c r="D163" s="33"/>
      <c r="E163" s="34"/>
      <c r="F163" s="33"/>
      <c r="G163" s="35"/>
      <c r="H163" s="4" t="str">
        <f t="shared" ref="H163:H226" si="12">IF(D163&gt;0,IF(F163="NORMAL",(ROUNDUP(D163/7,0))+2,0),"")</f>
        <v/>
      </c>
      <c r="I163" s="4" t="str">
        <f t="shared" ref="I163:I226" si="13">IF(D163&gt;0,IF(F163="IMMEDIATE",(ROUNDUP(D163/7,0))+2,0),"")</f>
        <v/>
      </c>
      <c r="J163" s="53" t="str">
        <f t="shared" ref="J163:J226" si="14">IF(D163&gt;0,IF(F163="IMMEDIATE",(CEILING((I163*8),512)/512),0),"")</f>
        <v/>
      </c>
      <c r="K163" s="4" t="str">
        <f t="shared" ref="K163:K226" si="15">IF(D163&gt;0,(H163+I163)*E163,"")</f>
        <v/>
      </c>
      <c r="L163" s="4" t="str">
        <f t="shared" ref="L163:L226" si="16">IF(D163&gt;0,IF(F163="QUASI",(ROUNDUP((D163/(4096-36)),0)),0),"")</f>
        <v/>
      </c>
      <c r="M163" s="4" t="str">
        <f t="shared" ref="M163:M226" si="17">IF(E163&gt;0,IF(F163="QUASI",E163,0),"")</f>
        <v/>
      </c>
      <c r="N163" s="11"/>
    </row>
    <row r="164" spans="2:14" ht="12.95" customHeight="1" x14ac:dyDescent="0.2">
      <c r="B164" s="18"/>
      <c r="C164" s="33"/>
      <c r="D164" s="33"/>
      <c r="E164" s="34"/>
      <c r="F164" s="33"/>
      <c r="G164" s="35"/>
      <c r="H164" s="4" t="str">
        <f t="shared" si="12"/>
        <v/>
      </c>
      <c r="I164" s="4" t="str">
        <f t="shared" si="13"/>
        <v/>
      </c>
      <c r="J164" s="53" t="str">
        <f t="shared" si="14"/>
        <v/>
      </c>
      <c r="K164" s="4" t="str">
        <f t="shared" si="15"/>
        <v/>
      </c>
      <c r="L164" s="4" t="str">
        <f t="shared" si="16"/>
        <v/>
      </c>
      <c r="M164" s="4" t="str">
        <f t="shared" si="17"/>
        <v/>
      </c>
      <c r="N164" s="11"/>
    </row>
    <row r="165" spans="2:14" ht="12.95" customHeight="1" x14ac:dyDescent="0.2">
      <c r="B165" s="18"/>
      <c r="C165" s="33"/>
      <c r="D165" s="33"/>
      <c r="E165" s="34"/>
      <c r="F165" s="33"/>
      <c r="G165" s="35"/>
      <c r="H165" s="4" t="str">
        <f t="shared" si="12"/>
        <v/>
      </c>
      <c r="I165" s="4" t="str">
        <f t="shared" si="13"/>
        <v/>
      </c>
      <c r="J165" s="53" t="str">
        <f t="shared" si="14"/>
        <v/>
      </c>
      <c r="K165" s="4" t="str">
        <f t="shared" si="15"/>
        <v/>
      </c>
      <c r="L165" s="4" t="str">
        <f t="shared" si="16"/>
        <v/>
      </c>
      <c r="M165" s="4" t="str">
        <f t="shared" si="17"/>
        <v/>
      </c>
      <c r="N165" s="11"/>
    </row>
    <row r="166" spans="2:14" ht="12.95" customHeight="1" x14ac:dyDescent="0.2">
      <c r="B166" s="18"/>
      <c r="C166" s="33"/>
      <c r="D166" s="33"/>
      <c r="E166" s="34"/>
      <c r="F166" s="33"/>
      <c r="G166" s="35"/>
      <c r="H166" s="4" t="str">
        <f t="shared" si="12"/>
        <v/>
      </c>
      <c r="I166" s="4" t="str">
        <f t="shared" si="13"/>
        <v/>
      </c>
      <c r="J166" s="53" t="str">
        <f t="shared" si="14"/>
        <v/>
      </c>
      <c r="K166" s="4" t="str">
        <f t="shared" si="15"/>
        <v/>
      </c>
      <c r="L166" s="4" t="str">
        <f t="shared" si="16"/>
        <v/>
      </c>
      <c r="M166" s="4" t="str">
        <f t="shared" si="17"/>
        <v/>
      </c>
      <c r="N166" s="11"/>
    </row>
    <row r="167" spans="2:14" ht="12.95" customHeight="1" x14ac:dyDescent="0.2">
      <c r="B167" s="18"/>
      <c r="C167" s="33"/>
      <c r="D167" s="33"/>
      <c r="E167" s="34"/>
      <c r="F167" s="33"/>
      <c r="G167" s="35"/>
      <c r="H167" s="4" t="str">
        <f t="shared" si="12"/>
        <v/>
      </c>
      <c r="I167" s="4" t="str">
        <f t="shared" si="13"/>
        <v/>
      </c>
      <c r="J167" s="53" t="str">
        <f t="shared" si="14"/>
        <v/>
      </c>
      <c r="K167" s="4" t="str">
        <f t="shared" si="15"/>
        <v/>
      </c>
      <c r="L167" s="4" t="str">
        <f t="shared" si="16"/>
        <v/>
      </c>
      <c r="M167" s="4" t="str">
        <f t="shared" si="17"/>
        <v/>
      </c>
      <c r="N167" s="11"/>
    </row>
    <row r="168" spans="2:14" ht="12.95" customHeight="1" x14ac:dyDescent="0.2">
      <c r="B168" s="18"/>
      <c r="C168" s="33"/>
      <c r="D168" s="33"/>
      <c r="E168" s="34"/>
      <c r="F168" s="33"/>
      <c r="G168" s="35"/>
      <c r="H168" s="4" t="str">
        <f t="shared" si="12"/>
        <v/>
      </c>
      <c r="I168" s="4" t="str">
        <f t="shared" si="13"/>
        <v/>
      </c>
      <c r="J168" s="53" t="str">
        <f t="shared" si="14"/>
        <v/>
      </c>
      <c r="K168" s="4" t="str">
        <f t="shared" si="15"/>
        <v/>
      </c>
      <c r="L168" s="4" t="str">
        <f t="shared" si="16"/>
        <v/>
      </c>
      <c r="M168" s="4" t="str">
        <f t="shared" si="17"/>
        <v/>
      </c>
      <c r="N168" s="11"/>
    </row>
    <row r="169" spans="2:14" ht="12.95" customHeight="1" x14ac:dyDescent="0.2">
      <c r="B169" s="18"/>
      <c r="C169" s="33"/>
      <c r="D169" s="33"/>
      <c r="E169" s="34"/>
      <c r="F169" s="33"/>
      <c r="G169" s="35"/>
      <c r="H169" s="4" t="str">
        <f t="shared" si="12"/>
        <v/>
      </c>
      <c r="I169" s="4" t="str">
        <f t="shared" si="13"/>
        <v/>
      </c>
      <c r="J169" s="53" t="str">
        <f t="shared" si="14"/>
        <v/>
      </c>
      <c r="K169" s="4" t="str">
        <f t="shared" si="15"/>
        <v/>
      </c>
      <c r="L169" s="4" t="str">
        <f t="shared" si="16"/>
        <v/>
      </c>
      <c r="M169" s="4" t="str">
        <f t="shared" si="17"/>
        <v/>
      </c>
      <c r="N169" s="11"/>
    </row>
    <row r="170" spans="2:14" ht="12.95" customHeight="1" x14ac:dyDescent="0.2">
      <c r="B170" s="18"/>
      <c r="C170" s="33"/>
      <c r="D170" s="33"/>
      <c r="E170" s="34"/>
      <c r="F170" s="33"/>
      <c r="G170" s="35"/>
      <c r="H170" s="4" t="str">
        <f t="shared" si="12"/>
        <v/>
      </c>
      <c r="I170" s="4" t="str">
        <f t="shared" si="13"/>
        <v/>
      </c>
      <c r="J170" s="53" t="str">
        <f t="shared" si="14"/>
        <v/>
      </c>
      <c r="K170" s="4" t="str">
        <f t="shared" si="15"/>
        <v/>
      </c>
      <c r="L170" s="4" t="str">
        <f t="shared" si="16"/>
        <v/>
      </c>
      <c r="M170" s="4" t="str">
        <f t="shared" si="17"/>
        <v/>
      </c>
      <c r="N170" s="11"/>
    </row>
    <row r="171" spans="2:14" ht="12.95" customHeight="1" x14ac:dyDescent="0.2">
      <c r="B171" s="18"/>
      <c r="C171" s="33"/>
      <c r="D171" s="33"/>
      <c r="E171" s="34"/>
      <c r="F171" s="33"/>
      <c r="G171" s="35"/>
      <c r="H171" s="4" t="str">
        <f t="shared" si="12"/>
        <v/>
      </c>
      <c r="I171" s="4" t="str">
        <f t="shared" si="13"/>
        <v/>
      </c>
      <c r="J171" s="53" t="str">
        <f t="shared" si="14"/>
        <v/>
      </c>
      <c r="K171" s="4" t="str">
        <f t="shared" si="15"/>
        <v/>
      </c>
      <c r="L171" s="4" t="str">
        <f t="shared" si="16"/>
        <v/>
      </c>
      <c r="M171" s="4" t="str">
        <f t="shared" si="17"/>
        <v/>
      </c>
      <c r="N171" s="11"/>
    </row>
    <row r="172" spans="2:14" ht="12.95" customHeight="1" x14ac:dyDescent="0.2">
      <c r="B172" s="18"/>
      <c r="C172" s="33"/>
      <c r="D172" s="33"/>
      <c r="E172" s="34"/>
      <c r="F172" s="33"/>
      <c r="G172" s="35"/>
      <c r="H172" s="4" t="str">
        <f t="shared" si="12"/>
        <v/>
      </c>
      <c r="I172" s="4" t="str">
        <f t="shared" si="13"/>
        <v/>
      </c>
      <c r="J172" s="53" t="str">
        <f t="shared" si="14"/>
        <v/>
      </c>
      <c r="K172" s="4" t="str">
        <f t="shared" si="15"/>
        <v/>
      </c>
      <c r="L172" s="4" t="str">
        <f t="shared" si="16"/>
        <v/>
      </c>
      <c r="M172" s="4" t="str">
        <f t="shared" si="17"/>
        <v/>
      </c>
      <c r="N172" s="11"/>
    </row>
    <row r="173" spans="2:14" ht="12.95" customHeight="1" x14ac:dyDescent="0.2">
      <c r="B173" s="18"/>
      <c r="C173" s="33"/>
      <c r="D173" s="33"/>
      <c r="E173" s="34"/>
      <c r="F173" s="33"/>
      <c r="G173" s="35"/>
      <c r="H173" s="4" t="str">
        <f t="shared" si="12"/>
        <v/>
      </c>
      <c r="I173" s="4" t="str">
        <f t="shared" si="13"/>
        <v/>
      </c>
      <c r="J173" s="53" t="str">
        <f t="shared" si="14"/>
        <v/>
      </c>
      <c r="K173" s="4" t="str">
        <f t="shared" si="15"/>
        <v/>
      </c>
      <c r="L173" s="4" t="str">
        <f t="shared" si="16"/>
        <v/>
      </c>
      <c r="M173" s="4" t="str">
        <f t="shared" si="17"/>
        <v/>
      </c>
      <c r="N173" s="11"/>
    </row>
    <row r="174" spans="2:14" ht="12.95" customHeight="1" x14ac:dyDescent="0.2">
      <c r="B174" s="18"/>
      <c r="C174" s="33"/>
      <c r="D174" s="33"/>
      <c r="E174" s="34"/>
      <c r="F174" s="33"/>
      <c r="G174" s="35"/>
      <c r="H174" s="4" t="str">
        <f t="shared" si="12"/>
        <v/>
      </c>
      <c r="I174" s="4" t="str">
        <f t="shared" si="13"/>
        <v/>
      </c>
      <c r="J174" s="53" t="str">
        <f t="shared" si="14"/>
        <v/>
      </c>
      <c r="K174" s="4" t="str">
        <f t="shared" si="15"/>
        <v/>
      </c>
      <c r="L174" s="4" t="str">
        <f t="shared" si="16"/>
        <v/>
      </c>
      <c r="M174" s="4" t="str">
        <f t="shared" si="17"/>
        <v/>
      </c>
      <c r="N174" s="11"/>
    </row>
    <row r="175" spans="2:14" ht="12.95" customHeight="1" x14ac:dyDescent="0.2">
      <c r="B175" s="18"/>
      <c r="C175" s="33"/>
      <c r="D175" s="33"/>
      <c r="E175" s="34"/>
      <c r="F175" s="33"/>
      <c r="G175" s="35"/>
      <c r="H175" s="4" t="str">
        <f t="shared" si="12"/>
        <v/>
      </c>
      <c r="I175" s="4" t="str">
        <f t="shared" si="13"/>
        <v/>
      </c>
      <c r="J175" s="53" t="str">
        <f t="shared" si="14"/>
        <v/>
      </c>
      <c r="K175" s="4" t="str">
        <f t="shared" si="15"/>
        <v/>
      </c>
      <c r="L175" s="4" t="str">
        <f t="shared" si="16"/>
        <v/>
      </c>
      <c r="M175" s="4" t="str">
        <f t="shared" si="17"/>
        <v/>
      </c>
      <c r="N175" s="11"/>
    </row>
    <row r="176" spans="2:14" ht="12.95" customHeight="1" x14ac:dyDescent="0.2">
      <c r="B176" s="18"/>
      <c r="C176" s="33"/>
      <c r="D176" s="33"/>
      <c r="E176" s="34"/>
      <c r="F176" s="33"/>
      <c r="G176" s="35"/>
      <c r="H176" s="4" t="str">
        <f t="shared" si="12"/>
        <v/>
      </c>
      <c r="I176" s="4" t="str">
        <f t="shared" si="13"/>
        <v/>
      </c>
      <c r="J176" s="53" t="str">
        <f t="shared" si="14"/>
        <v/>
      </c>
      <c r="K176" s="4" t="str">
        <f t="shared" si="15"/>
        <v/>
      </c>
      <c r="L176" s="4" t="str">
        <f t="shared" si="16"/>
        <v/>
      </c>
      <c r="M176" s="4" t="str">
        <f t="shared" si="17"/>
        <v/>
      </c>
      <c r="N176" s="11"/>
    </row>
    <row r="177" spans="2:14" ht="12.95" customHeight="1" x14ac:dyDescent="0.2">
      <c r="B177" s="18"/>
      <c r="C177" s="33"/>
      <c r="D177" s="33"/>
      <c r="E177" s="34"/>
      <c r="F177" s="33"/>
      <c r="G177" s="35"/>
      <c r="H177" s="4" t="str">
        <f t="shared" si="12"/>
        <v/>
      </c>
      <c r="I177" s="4" t="str">
        <f t="shared" si="13"/>
        <v/>
      </c>
      <c r="J177" s="53" t="str">
        <f t="shared" si="14"/>
        <v/>
      </c>
      <c r="K177" s="4" t="str">
        <f t="shared" si="15"/>
        <v/>
      </c>
      <c r="L177" s="4" t="str">
        <f t="shared" si="16"/>
        <v/>
      </c>
      <c r="M177" s="4" t="str">
        <f t="shared" si="17"/>
        <v/>
      </c>
      <c r="N177" s="11"/>
    </row>
    <row r="178" spans="2:14" ht="12.95" customHeight="1" x14ac:dyDescent="0.2">
      <c r="B178" s="18"/>
      <c r="C178" s="33"/>
      <c r="D178" s="33"/>
      <c r="E178" s="34"/>
      <c r="F178" s="33"/>
      <c r="G178" s="35"/>
      <c r="H178" s="4" t="str">
        <f t="shared" si="12"/>
        <v/>
      </c>
      <c r="I178" s="4" t="str">
        <f t="shared" si="13"/>
        <v/>
      </c>
      <c r="J178" s="53" t="str">
        <f t="shared" si="14"/>
        <v/>
      </c>
      <c r="K178" s="4" t="str">
        <f t="shared" si="15"/>
        <v/>
      </c>
      <c r="L178" s="4" t="str">
        <f t="shared" si="16"/>
        <v/>
      </c>
      <c r="M178" s="4" t="str">
        <f t="shared" si="17"/>
        <v/>
      </c>
      <c r="N178" s="11"/>
    </row>
    <row r="179" spans="2:14" ht="12.95" customHeight="1" x14ac:dyDescent="0.2">
      <c r="B179" s="18"/>
      <c r="C179" s="33"/>
      <c r="D179" s="33"/>
      <c r="E179" s="34"/>
      <c r="F179" s="33"/>
      <c r="G179" s="35"/>
      <c r="H179" s="4" t="str">
        <f t="shared" si="12"/>
        <v/>
      </c>
      <c r="I179" s="4" t="str">
        <f t="shared" si="13"/>
        <v/>
      </c>
      <c r="J179" s="53" t="str">
        <f t="shared" si="14"/>
        <v/>
      </c>
      <c r="K179" s="4" t="str">
        <f t="shared" si="15"/>
        <v/>
      </c>
      <c r="L179" s="4" t="str">
        <f t="shared" si="16"/>
        <v/>
      </c>
      <c r="M179" s="4" t="str">
        <f t="shared" si="17"/>
        <v/>
      </c>
      <c r="N179" s="11"/>
    </row>
    <row r="180" spans="2:14" ht="12.95" customHeight="1" x14ac:dyDescent="0.2">
      <c r="B180" s="18"/>
      <c r="C180" s="33"/>
      <c r="D180" s="33"/>
      <c r="E180" s="34"/>
      <c r="F180" s="33"/>
      <c r="G180" s="35"/>
      <c r="H180" s="4" t="str">
        <f t="shared" si="12"/>
        <v/>
      </c>
      <c r="I180" s="4" t="str">
        <f t="shared" si="13"/>
        <v/>
      </c>
      <c r="J180" s="53" t="str">
        <f t="shared" si="14"/>
        <v/>
      </c>
      <c r="K180" s="4" t="str">
        <f t="shared" si="15"/>
        <v/>
      </c>
      <c r="L180" s="4" t="str">
        <f t="shared" si="16"/>
        <v/>
      </c>
      <c r="M180" s="4" t="str">
        <f t="shared" si="17"/>
        <v/>
      </c>
      <c r="N180" s="11"/>
    </row>
    <row r="181" spans="2:14" ht="12.95" customHeight="1" x14ac:dyDescent="0.2">
      <c r="B181" s="18"/>
      <c r="C181" s="33"/>
      <c r="D181" s="33"/>
      <c r="E181" s="34"/>
      <c r="F181" s="33"/>
      <c r="G181" s="35"/>
      <c r="H181" s="4" t="str">
        <f t="shared" si="12"/>
        <v/>
      </c>
      <c r="I181" s="4" t="str">
        <f t="shared" si="13"/>
        <v/>
      </c>
      <c r="J181" s="53" t="str">
        <f t="shared" si="14"/>
        <v/>
      </c>
      <c r="K181" s="4" t="str">
        <f t="shared" si="15"/>
        <v/>
      </c>
      <c r="L181" s="4" t="str">
        <f t="shared" si="16"/>
        <v/>
      </c>
      <c r="M181" s="4" t="str">
        <f t="shared" si="17"/>
        <v/>
      </c>
      <c r="N181" s="11"/>
    </row>
    <row r="182" spans="2:14" ht="12.95" customHeight="1" x14ac:dyDescent="0.2">
      <c r="B182" s="18"/>
      <c r="C182" s="33"/>
      <c r="D182" s="33"/>
      <c r="E182" s="34"/>
      <c r="F182" s="33"/>
      <c r="G182" s="35"/>
      <c r="H182" s="4" t="str">
        <f t="shared" si="12"/>
        <v/>
      </c>
      <c r="I182" s="4" t="str">
        <f t="shared" si="13"/>
        <v/>
      </c>
      <c r="J182" s="53" t="str">
        <f t="shared" si="14"/>
        <v/>
      </c>
      <c r="K182" s="4" t="str">
        <f t="shared" si="15"/>
        <v/>
      </c>
      <c r="L182" s="4" t="str">
        <f t="shared" si="16"/>
        <v/>
      </c>
      <c r="M182" s="4" t="str">
        <f t="shared" si="17"/>
        <v/>
      </c>
      <c r="N182" s="11"/>
    </row>
    <row r="183" spans="2:14" ht="12.95" customHeight="1" x14ac:dyDescent="0.2">
      <c r="B183" s="18"/>
      <c r="C183" s="33"/>
      <c r="D183" s="33"/>
      <c r="E183" s="34"/>
      <c r="F183" s="33"/>
      <c r="G183" s="35"/>
      <c r="H183" s="4" t="str">
        <f t="shared" si="12"/>
        <v/>
      </c>
      <c r="I183" s="4" t="str">
        <f t="shared" si="13"/>
        <v/>
      </c>
      <c r="J183" s="53" t="str">
        <f t="shared" si="14"/>
        <v/>
      </c>
      <c r="K183" s="4" t="str">
        <f t="shared" si="15"/>
        <v/>
      </c>
      <c r="L183" s="4" t="str">
        <f t="shared" si="16"/>
        <v/>
      </c>
      <c r="M183" s="4" t="str">
        <f t="shared" si="17"/>
        <v/>
      </c>
      <c r="N183" s="11"/>
    </row>
    <row r="184" spans="2:14" ht="12.95" customHeight="1" x14ac:dyDescent="0.2">
      <c r="B184" s="18"/>
      <c r="C184" s="33"/>
      <c r="D184" s="33"/>
      <c r="E184" s="34"/>
      <c r="F184" s="33"/>
      <c r="G184" s="35"/>
      <c r="H184" s="4" t="str">
        <f t="shared" si="12"/>
        <v/>
      </c>
      <c r="I184" s="4" t="str">
        <f t="shared" si="13"/>
        <v/>
      </c>
      <c r="J184" s="53" t="str">
        <f t="shared" si="14"/>
        <v/>
      </c>
      <c r="K184" s="4" t="str">
        <f t="shared" si="15"/>
        <v/>
      </c>
      <c r="L184" s="4" t="str">
        <f t="shared" si="16"/>
        <v/>
      </c>
      <c r="M184" s="4" t="str">
        <f t="shared" si="17"/>
        <v/>
      </c>
      <c r="N184" s="11"/>
    </row>
    <row r="185" spans="2:14" ht="12.95" customHeight="1" x14ac:dyDescent="0.2">
      <c r="B185" s="18"/>
      <c r="C185" s="33"/>
      <c r="D185" s="33"/>
      <c r="E185" s="34"/>
      <c r="F185" s="33"/>
      <c r="G185" s="35"/>
      <c r="H185" s="4" t="str">
        <f t="shared" si="12"/>
        <v/>
      </c>
      <c r="I185" s="4" t="str">
        <f t="shared" si="13"/>
        <v/>
      </c>
      <c r="J185" s="53" t="str">
        <f t="shared" si="14"/>
        <v/>
      </c>
      <c r="K185" s="4" t="str">
        <f t="shared" si="15"/>
        <v/>
      </c>
      <c r="L185" s="4" t="str">
        <f t="shared" si="16"/>
        <v/>
      </c>
      <c r="M185" s="4" t="str">
        <f t="shared" si="17"/>
        <v/>
      </c>
      <c r="N185" s="11"/>
    </row>
    <row r="186" spans="2:14" ht="12.95" customHeight="1" x14ac:dyDescent="0.2">
      <c r="B186" s="18"/>
      <c r="C186" s="33"/>
      <c r="D186" s="33"/>
      <c r="E186" s="34"/>
      <c r="F186" s="33"/>
      <c r="G186" s="35"/>
      <c r="H186" s="4" t="str">
        <f t="shared" si="12"/>
        <v/>
      </c>
      <c r="I186" s="4" t="str">
        <f t="shared" si="13"/>
        <v/>
      </c>
      <c r="J186" s="53" t="str">
        <f t="shared" si="14"/>
        <v/>
      </c>
      <c r="K186" s="4" t="str">
        <f t="shared" si="15"/>
        <v/>
      </c>
      <c r="L186" s="4" t="str">
        <f t="shared" si="16"/>
        <v/>
      </c>
      <c r="M186" s="4" t="str">
        <f t="shared" si="17"/>
        <v/>
      </c>
      <c r="N186" s="11"/>
    </row>
    <row r="187" spans="2:14" ht="12.95" customHeight="1" x14ac:dyDescent="0.2">
      <c r="B187" s="18"/>
      <c r="C187" s="33"/>
      <c r="D187" s="33"/>
      <c r="E187" s="34"/>
      <c r="F187" s="33"/>
      <c r="G187" s="35"/>
      <c r="H187" s="4" t="str">
        <f t="shared" si="12"/>
        <v/>
      </c>
      <c r="I187" s="4" t="str">
        <f t="shared" si="13"/>
        <v/>
      </c>
      <c r="J187" s="53" t="str">
        <f t="shared" si="14"/>
        <v/>
      </c>
      <c r="K187" s="4" t="str">
        <f t="shared" si="15"/>
        <v/>
      </c>
      <c r="L187" s="4" t="str">
        <f t="shared" si="16"/>
        <v/>
      </c>
      <c r="M187" s="4" t="str">
        <f t="shared" si="17"/>
        <v/>
      </c>
      <c r="N187" s="11"/>
    </row>
    <row r="188" spans="2:14" ht="12.95" customHeight="1" x14ac:dyDescent="0.2">
      <c r="B188" s="18"/>
      <c r="C188" s="33"/>
      <c r="D188" s="33"/>
      <c r="E188" s="34"/>
      <c r="F188" s="33"/>
      <c r="G188" s="35"/>
      <c r="H188" s="4" t="str">
        <f t="shared" si="12"/>
        <v/>
      </c>
      <c r="I188" s="4" t="str">
        <f t="shared" si="13"/>
        <v/>
      </c>
      <c r="J188" s="53" t="str">
        <f t="shared" si="14"/>
        <v/>
      </c>
      <c r="K188" s="4" t="str">
        <f t="shared" si="15"/>
        <v/>
      </c>
      <c r="L188" s="4" t="str">
        <f t="shared" si="16"/>
        <v/>
      </c>
      <c r="M188" s="4" t="str">
        <f t="shared" si="17"/>
        <v/>
      </c>
      <c r="N188" s="11"/>
    </row>
    <row r="189" spans="2:14" ht="12.95" customHeight="1" x14ac:dyDescent="0.2">
      <c r="B189" s="18"/>
      <c r="C189" s="33"/>
      <c r="D189" s="33"/>
      <c r="E189" s="34"/>
      <c r="F189" s="33"/>
      <c r="G189" s="35"/>
      <c r="H189" s="4" t="str">
        <f t="shared" si="12"/>
        <v/>
      </c>
      <c r="I189" s="4" t="str">
        <f t="shared" si="13"/>
        <v/>
      </c>
      <c r="J189" s="53" t="str">
        <f t="shared" si="14"/>
        <v/>
      </c>
      <c r="K189" s="4" t="str">
        <f t="shared" si="15"/>
        <v/>
      </c>
      <c r="L189" s="4" t="str">
        <f t="shared" si="16"/>
        <v/>
      </c>
      <c r="M189" s="4" t="str">
        <f t="shared" si="17"/>
        <v/>
      </c>
      <c r="N189" s="11"/>
    </row>
    <row r="190" spans="2:14" ht="12.95" customHeight="1" x14ac:dyDescent="0.2">
      <c r="B190" s="18"/>
      <c r="C190" s="33"/>
      <c r="D190" s="33"/>
      <c r="E190" s="34"/>
      <c r="F190" s="33"/>
      <c r="G190" s="33"/>
      <c r="H190" s="4" t="str">
        <f t="shared" si="12"/>
        <v/>
      </c>
      <c r="I190" s="4" t="str">
        <f t="shared" si="13"/>
        <v/>
      </c>
      <c r="J190" s="53" t="str">
        <f t="shared" si="14"/>
        <v/>
      </c>
      <c r="K190" s="4" t="str">
        <f t="shared" si="15"/>
        <v/>
      </c>
      <c r="L190" s="4" t="str">
        <f t="shared" si="16"/>
        <v/>
      </c>
      <c r="M190" s="4" t="str">
        <f t="shared" si="17"/>
        <v/>
      </c>
      <c r="N190" s="11"/>
    </row>
    <row r="191" spans="2:14" ht="12.95" customHeight="1" x14ac:dyDescent="0.2">
      <c r="B191" s="18"/>
      <c r="C191" s="33"/>
      <c r="D191" s="33"/>
      <c r="E191" s="34"/>
      <c r="F191" s="33"/>
      <c r="G191" s="33"/>
      <c r="H191" s="4" t="str">
        <f t="shared" si="12"/>
        <v/>
      </c>
      <c r="I191" s="4" t="str">
        <f t="shared" si="13"/>
        <v/>
      </c>
      <c r="J191" s="53" t="str">
        <f t="shared" si="14"/>
        <v/>
      </c>
      <c r="K191" s="4" t="str">
        <f t="shared" si="15"/>
        <v/>
      </c>
      <c r="L191" s="4" t="str">
        <f t="shared" si="16"/>
        <v/>
      </c>
      <c r="M191" s="4" t="str">
        <f t="shared" si="17"/>
        <v/>
      </c>
      <c r="N191" s="11"/>
    </row>
    <row r="192" spans="2:14" ht="12.95" customHeight="1" x14ac:dyDescent="0.2">
      <c r="B192" s="18"/>
      <c r="C192" s="33"/>
      <c r="D192" s="33"/>
      <c r="E192" s="34"/>
      <c r="F192" s="33"/>
      <c r="G192" s="33"/>
      <c r="H192" s="4" t="str">
        <f t="shared" si="12"/>
        <v/>
      </c>
      <c r="I192" s="4" t="str">
        <f t="shared" si="13"/>
        <v/>
      </c>
      <c r="J192" s="53" t="str">
        <f t="shared" si="14"/>
        <v/>
      </c>
      <c r="K192" s="4" t="str">
        <f t="shared" si="15"/>
        <v/>
      </c>
      <c r="L192" s="4" t="str">
        <f t="shared" si="16"/>
        <v/>
      </c>
      <c r="M192" s="4" t="str">
        <f t="shared" si="17"/>
        <v/>
      </c>
      <c r="N192" s="11"/>
    </row>
    <row r="193" spans="2:14" ht="12.95" customHeight="1" x14ac:dyDescent="0.2">
      <c r="B193" s="18"/>
      <c r="C193" s="33"/>
      <c r="D193" s="33"/>
      <c r="E193" s="34"/>
      <c r="F193" s="33"/>
      <c r="G193" s="33"/>
      <c r="H193" s="4" t="str">
        <f t="shared" si="12"/>
        <v/>
      </c>
      <c r="I193" s="4" t="str">
        <f t="shared" si="13"/>
        <v/>
      </c>
      <c r="J193" s="53" t="str">
        <f t="shared" si="14"/>
        <v/>
      </c>
      <c r="K193" s="4" t="str">
        <f t="shared" si="15"/>
        <v/>
      </c>
      <c r="L193" s="4" t="str">
        <f t="shared" si="16"/>
        <v/>
      </c>
      <c r="M193" s="4" t="str">
        <f t="shared" si="17"/>
        <v/>
      </c>
      <c r="N193" s="11"/>
    </row>
    <row r="194" spans="2:14" ht="12.95" customHeight="1" x14ac:dyDescent="0.2">
      <c r="B194" s="18"/>
      <c r="C194" s="33"/>
      <c r="D194" s="33"/>
      <c r="E194" s="34"/>
      <c r="F194" s="33"/>
      <c r="G194" s="33"/>
      <c r="H194" s="4" t="str">
        <f t="shared" si="12"/>
        <v/>
      </c>
      <c r="I194" s="4" t="str">
        <f t="shared" si="13"/>
        <v/>
      </c>
      <c r="J194" s="53" t="str">
        <f t="shared" si="14"/>
        <v/>
      </c>
      <c r="K194" s="4" t="str">
        <f t="shared" si="15"/>
        <v/>
      </c>
      <c r="L194" s="4" t="str">
        <f t="shared" si="16"/>
        <v/>
      </c>
      <c r="M194" s="4" t="str">
        <f t="shared" si="17"/>
        <v/>
      </c>
      <c r="N194" s="11"/>
    </row>
    <row r="195" spans="2:14" ht="12.95" customHeight="1" x14ac:dyDescent="0.2">
      <c r="B195" s="18"/>
      <c r="C195" s="33"/>
      <c r="D195" s="33"/>
      <c r="E195" s="34"/>
      <c r="F195" s="33"/>
      <c r="G195" s="33"/>
      <c r="H195" s="4" t="str">
        <f t="shared" si="12"/>
        <v/>
      </c>
      <c r="I195" s="4" t="str">
        <f t="shared" si="13"/>
        <v/>
      </c>
      <c r="J195" s="53" t="str">
        <f t="shared" si="14"/>
        <v/>
      </c>
      <c r="K195" s="4" t="str">
        <f t="shared" si="15"/>
        <v/>
      </c>
      <c r="L195" s="4" t="str">
        <f t="shared" si="16"/>
        <v/>
      </c>
      <c r="M195" s="4" t="str">
        <f t="shared" si="17"/>
        <v/>
      </c>
      <c r="N195" s="11"/>
    </row>
    <row r="196" spans="2:14" ht="12.95" customHeight="1" x14ac:dyDescent="0.2">
      <c r="B196" s="18"/>
      <c r="C196" s="33"/>
      <c r="D196" s="33"/>
      <c r="E196" s="34"/>
      <c r="F196" s="33"/>
      <c r="G196" s="33"/>
      <c r="H196" s="4" t="str">
        <f t="shared" si="12"/>
        <v/>
      </c>
      <c r="I196" s="4" t="str">
        <f t="shared" si="13"/>
        <v/>
      </c>
      <c r="J196" s="53" t="str">
        <f t="shared" si="14"/>
        <v/>
      </c>
      <c r="K196" s="4" t="str">
        <f t="shared" si="15"/>
        <v/>
      </c>
      <c r="L196" s="4" t="str">
        <f t="shared" si="16"/>
        <v/>
      </c>
      <c r="M196" s="4" t="str">
        <f t="shared" si="17"/>
        <v/>
      </c>
      <c r="N196" s="11"/>
    </row>
    <row r="197" spans="2:14" ht="12.95" customHeight="1" x14ac:dyDescent="0.2">
      <c r="B197" s="18"/>
      <c r="C197" s="33"/>
      <c r="D197" s="33"/>
      <c r="E197" s="34"/>
      <c r="F197" s="33"/>
      <c r="G197" s="33"/>
      <c r="H197" s="4" t="str">
        <f t="shared" si="12"/>
        <v/>
      </c>
      <c r="I197" s="4" t="str">
        <f t="shared" si="13"/>
        <v/>
      </c>
      <c r="J197" s="53" t="str">
        <f t="shared" si="14"/>
        <v/>
      </c>
      <c r="K197" s="4" t="str">
        <f t="shared" si="15"/>
        <v/>
      </c>
      <c r="L197" s="4" t="str">
        <f t="shared" si="16"/>
        <v/>
      </c>
      <c r="M197" s="4" t="str">
        <f t="shared" si="17"/>
        <v/>
      </c>
      <c r="N197" s="11"/>
    </row>
    <row r="198" spans="2:14" ht="12.95" customHeight="1" x14ac:dyDescent="0.2">
      <c r="B198" s="18"/>
      <c r="C198" s="33"/>
      <c r="D198" s="33"/>
      <c r="E198" s="34"/>
      <c r="F198" s="33"/>
      <c r="G198" s="33"/>
      <c r="H198" s="4" t="str">
        <f t="shared" si="12"/>
        <v/>
      </c>
      <c r="I198" s="4" t="str">
        <f t="shared" si="13"/>
        <v/>
      </c>
      <c r="J198" s="53" t="str">
        <f t="shared" si="14"/>
        <v/>
      </c>
      <c r="K198" s="4" t="str">
        <f t="shared" si="15"/>
        <v/>
      </c>
      <c r="L198" s="4" t="str">
        <f t="shared" si="16"/>
        <v/>
      </c>
      <c r="M198" s="4" t="str">
        <f t="shared" si="17"/>
        <v/>
      </c>
      <c r="N198" s="11"/>
    </row>
    <row r="199" spans="2:14" ht="12.95" customHeight="1" x14ac:dyDescent="0.2">
      <c r="B199" s="18"/>
      <c r="C199" s="33"/>
      <c r="D199" s="33"/>
      <c r="E199" s="34"/>
      <c r="F199" s="33"/>
      <c r="G199" s="33"/>
      <c r="H199" s="4" t="str">
        <f t="shared" si="12"/>
        <v/>
      </c>
      <c r="I199" s="4" t="str">
        <f t="shared" si="13"/>
        <v/>
      </c>
      <c r="J199" s="53" t="str">
        <f t="shared" si="14"/>
        <v/>
      </c>
      <c r="K199" s="4" t="str">
        <f t="shared" si="15"/>
        <v/>
      </c>
      <c r="L199" s="4" t="str">
        <f t="shared" si="16"/>
        <v/>
      </c>
      <c r="M199" s="4" t="str">
        <f t="shared" si="17"/>
        <v/>
      </c>
      <c r="N199" s="11"/>
    </row>
    <row r="200" spans="2:14" ht="12.95" customHeight="1" x14ac:dyDescent="0.2">
      <c r="B200" s="18"/>
      <c r="C200" s="33"/>
      <c r="D200" s="33"/>
      <c r="E200" s="34"/>
      <c r="F200" s="33"/>
      <c r="G200" s="33"/>
      <c r="H200" s="4" t="str">
        <f t="shared" si="12"/>
        <v/>
      </c>
      <c r="I200" s="4" t="str">
        <f t="shared" si="13"/>
        <v/>
      </c>
      <c r="J200" s="53" t="str">
        <f t="shared" si="14"/>
        <v/>
      </c>
      <c r="K200" s="4" t="str">
        <f t="shared" si="15"/>
        <v/>
      </c>
      <c r="L200" s="4" t="str">
        <f t="shared" si="16"/>
        <v/>
      </c>
      <c r="M200" s="4" t="str">
        <f t="shared" si="17"/>
        <v/>
      </c>
      <c r="N200" s="11"/>
    </row>
    <row r="201" spans="2:14" ht="12.95" customHeight="1" x14ac:dyDescent="0.2">
      <c r="B201" s="18"/>
      <c r="C201" s="33"/>
      <c r="D201" s="33"/>
      <c r="E201" s="34"/>
      <c r="F201" s="33"/>
      <c r="G201" s="33"/>
      <c r="H201" s="4" t="str">
        <f t="shared" si="12"/>
        <v/>
      </c>
      <c r="I201" s="4" t="str">
        <f t="shared" si="13"/>
        <v/>
      </c>
      <c r="J201" s="53" t="str">
        <f t="shared" si="14"/>
        <v/>
      </c>
      <c r="K201" s="4" t="str">
        <f t="shared" si="15"/>
        <v/>
      </c>
      <c r="L201" s="4" t="str">
        <f t="shared" si="16"/>
        <v/>
      </c>
      <c r="M201" s="4" t="str">
        <f t="shared" si="17"/>
        <v/>
      </c>
      <c r="N201" s="11"/>
    </row>
    <row r="202" spans="2:14" ht="12.95" customHeight="1" x14ac:dyDescent="0.2">
      <c r="B202" s="18"/>
      <c r="C202" s="33"/>
      <c r="D202" s="33"/>
      <c r="E202" s="34"/>
      <c r="F202" s="33"/>
      <c r="G202" s="33"/>
      <c r="H202" s="4" t="str">
        <f t="shared" si="12"/>
        <v/>
      </c>
      <c r="I202" s="4" t="str">
        <f t="shared" si="13"/>
        <v/>
      </c>
      <c r="J202" s="53" t="str">
        <f t="shared" si="14"/>
        <v/>
      </c>
      <c r="K202" s="4" t="str">
        <f t="shared" si="15"/>
        <v/>
      </c>
      <c r="L202" s="4" t="str">
        <f t="shared" si="16"/>
        <v/>
      </c>
      <c r="M202" s="4" t="str">
        <f t="shared" si="17"/>
        <v/>
      </c>
      <c r="N202" s="11"/>
    </row>
    <row r="203" spans="2:14" ht="12.95" customHeight="1" x14ac:dyDescent="0.2">
      <c r="B203" s="18"/>
      <c r="C203" s="33"/>
      <c r="D203" s="33"/>
      <c r="E203" s="34"/>
      <c r="F203" s="33"/>
      <c r="G203" s="33"/>
      <c r="H203" s="4" t="str">
        <f t="shared" si="12"/>
        <v/>
      </c>
      <c r="I203" s="4" t="str">
        <f t="shared" si="13"/>
        <v/>
      </c>
      <c r="J203" s="53" t="str">
        <f t="shared" si="14"/>
        <v/>
      </c>
      <c r="K203" s="4" t="str">
        <f t="shared" si="15"/>
        <v/>
      </c>
      <c r="L203" s="4" t="str">
        <f t="shared" si="16"/>
        <v/>
      </c>
      <c r="M203" s="4" t="str">
        <f t="shared" si="17"/>
        <v/>
      </c>
      <c r="N203" s="11"/>
    </row>
    <row r="204" spans="2:14" ht="12.95" customHeight="1" x14ac:dyDescent="0.2">
      <c r="B204" s="18"/>
      <c r="C204" s="33"/>
      <c r="D204" s="33"/>
      <c r="E204" s="34"/>
      <c r="F204" s="33"/>
      <c r="G204" s="33"/>
      <c r="H204" s="4" t="str">
        <f t="shared" si="12"/>
        <v/>
      </c>
      <c r="I204" s="4" t="str">
        <f t="shared" si="13"/>
        <v/>
      </c>
      <c r="J204" s="53" t="str">
        <f t="shared" si="14"/>
        <v/>
      </c>
      <c r="K204" s="4" t="str">
        <f t="shared" si="15"/>
        <v/>
      </c>
      <c r="L204" s="4" t="str">
        <f t="shared" si="16"/>
        <v/>
      </c>
      <c r="M204" s="4" t="str">
        <f t="shared" si="17"/>
        <v/>
      </c>
      <c r="N204" s="11"/>
    </row>
    <row r="205" spans="2:14" ht="12.95" customHeight="1" x14ac:dyDescent="0.2">
      <c r="B205" s="18"/>
      <c r="C205" s="33"/>
      <c r="D205" s="33"/>
      <c r="E205" s="34"/>
      <c r="F205" s="33"/>
      <c r="G205" s="33"/>
      <c r="H205" s="4" t="str">
        <f t="shared" si="12"/>
        <v/>
      </c>
      <c r="I205" s="4" t="str">
        <f t="shared" si="13"/>
        <v/>
      </c>
      <c r="J205" s="53" t="str">
        <f t="shared" si="14"/>
        <v/>
      </c>
      <c r="K205" s="4" t="str">
        <f t="shared" si="15"/>
        <v/>
      </c>
      <c r="L205" s="4" t="str">
        <f t="shared" si="16"/>
        <v/>
      </c>
      <c r="M205" s="4" t="str">
        <f t="shared" si="17"/>
        <v/>
      </c>
      <c r="N205" s="11"/>
    </row>
    <row r="206" spans="2:14" ht="12.95" customHeight="1" x14ac:dyDescent="0.2">
      <c r="B206" s="18"/>
      <c r="C206" s="33"/>
      <c r="D206" s="33"/>
      <c r="E206" s="34"/>
      <c r="F206" s="33"/>
      <c r="G206" s="33"/>
      <c r="H206" s="4" t="str">
        <f t="shared" si="12"/>
        <v/>
      </c>
      <c r="I206" s="4" t="str">
        <f t="shared" si="13"/>
        <v/>
      </c>
      <c r="J206" s="53" t="str">
        <f t="shared" si="14"/>
        <v/>
      </c>
      <c r="K206" s="4" t="str">
        <f t="shared" si="15"/>
        <v/>
      </c>
      <c r="L206" s="4" t="str">
        <f t="shared" si="16"/>
        <v/>
      </c>
      <c r="M206" s="4" t="str">
        <f t="shared" si="17"/>
        <v/>
      </c>
      <c r="N206" s="11"/>
    </row>
    <row r="207" spans="2:14" ht="12.95" customHeight="1" x14ac:dyDescent="0.2">
      <c r="B207" s="18"/>
      <c r="C207" s="33"/>
      <c r="D207" s="33"/>
      <c r="E207" s="34"/>
      <c r="F207" s="33"/>
      <c r="G207" s="33"/>
      <c r="H207" s="4" t="str">
        <f t="shared" si="12"/>
        <v/>
      </c>
      <c r="I207" s="4" t="str">
        <f t="shared" si="13"/>
        <v/>
      </c>
      <c r="J207" s="53" t="str">
        <f t="shared" si="14"/>
        <v/>
      </c>
      <c r="K207" s="4" t="str">
        <f t="shared" si="15"/>
        <v/>
      </c>
      <c r="L207" s="4" t="str">
        <f t="shared" si="16"/>
        <v/>
      </c>
      <c r="M207" s="4" t="str">
        <f t="shared" si="17"/>
        <v/>
      </c>
      <c r="N207" s="11"/>
    </row>
    <row r="208" spans="2:14" ht="12.95" customHeight="1" x14ac:dyDescent="0.2">
      <c r="B208" s="18"/>
      <c r="C208" s="33"/>
      <c r="D208" s="33"/>
      <c r="E208" s="34"/>
      <c r="F208" s="33"/>
      <c r="G208" s="33"/>
      <c r="H208" s="4" t="str">
        <f t="shared" si="12"/>
        <v/>
      </c>
      <c r="I208" s="4" t="str">
        <f t="shared" si="13"/>
        <v/>
      </c>
      <c r="J208" s="53" t="str">
        <f t="shared" si="14"/>
        <v/>
      </c>
      <c r="K208" s="4" t="str">
        <f t="shared" si="15"/>
        <v/>
      </c>
      <c r="L208" s="4" t="str">
        <f t="shared" si="16"/>
        <v/>
      </c>
      <c r="M208" s="4" t="str">
        <f t="shared" si="17"/>
        <v/>
      </c>
      <c r="N208" s="11"/>
    </row>
    <row r="209" spans="2:14" ht="12.95" customHeight="1" x14ac:dyDescent="0.2">
      <c r="B209" s="18"/>
      <c r="C209" s="33"/>
      <c r="D209" s="33"/>
      <c r="E209" s="34"/>
      <c r="F209" s="33"/>
      <c r="G209" s="33"/>
      <c r="H209" s="4" t="str">
        <f t="shared" si="12"/>
        <v/>
      </c>
      <c r="I209" s="4" t="str">
        <f t="shared" si="13"/>
        <v/>
      </c>
      <c r="J209" s="53" t="str">
        <f t="shared" si="14"/>
        <v/>
      </c>
      <c r="K209" s="4" t="str">
        <f t="shared" si="15"/>
        <v/>
      </c>
      <c r="L209" s="4" t="str">
        <f t="shared" si="16"/>
        <v/>
      </c>
      <c r="M209" s="4" t="str">
        <f t="shared" si="17"/>
        <v/>
      </c>
      <c r="N209" s="11"/>
    </row>
    <row r="210" spans="2:14" ht="12.95" customHeight="1" x14ac:dyDescent="0.2">
      <c r="B210" s="18"/>
      <c r="C210" s="33"/>
      <c r="D210" s="33"/>
      <c r="E210" s="34"/>
      <c r="F210" s="33"/>
      <c r="G210" s="33"/>
      <c r="H210" s="4" t="str">
        <f t="shared" si="12"/>
        <v/>
      </c>
      <c r="I210" s="4" t="str">
        <f t="shared" si="13"/>
        <v/>
      </c>
      <c r="J210" s="53" t="str">
        <f t="shared" si="14"/>
        <v/>
      </c>
      <c r="K210" s="4" t="str">
        <f t="shared" si="15"/>
        <v/>
      </c>
      <c r="L210" s="4" t="str">
        <f t="shared" si="16"/>
        <v/>
      </c>
      <c r="M210" s="4" t="str">
        <f t="shared" si="17"/>
        <v/>
      </c>
      <c r="N210" s="11"/>
    </row>
    <row r="211" spans="2:14" ht="12.95" customHeight="1" x14ac:dyDescent="0.2">
      <c r="B211" s="18"/>
      <c r="C211" s="33"/>
      <c r="D211" s="33"/>
      <c r="E211" s="34"/>
      <c r="F211" s="33"/>
      <c r="G211" s="33"/>
      <c r="H211" s="4" t="str">
        <f t="shared" si="12"/>
        <v/>
      </c>
      <c r="I211" s="4" t="str">
        <f t="shared" si="13"/>
        <v/>
      </c>
      <c r="J211" s="53" t="str">
        <f t="shared" si="14"/>
        <v/>
      </c>
      <c r="K211" s="4" t="str">
        <f t="shared" si="15"/>
        <v/>
      </c>
      <c r="L211" s="4" t="str">
        <f t="shared" si="16"/>
        <v/>
      </c>
      <c r="M211" s="4" t="str">
        <f t="shared" si="17"/>
        <v/>
      </c>
      <c r="N211" s="11"/>
    </row>
    <row r="212" spans="2:14" ht="12.95" customHeight="1" x14ac:dyDescent="0.2">
      <c r="B212" s="18"/>
      <c r="C212" s="33"/>
      <c r="D212" s="33"/>
      <c r="E212" s="34"/>
      <c r="F212" s="33"/>
      <c r="G212" s="33"/>
      <c r="H212" s="4" t="str">
        <f t="shared" si="12"/>
        <v/>
      </c>
      <c r="I212" s="4" t="str">
        <f t="shared" si="13"/>
        <v/>
      </c>
      <c r="J212" s="53" t="str">
        <f t="shared" si="14"/>
        <v/>
      </c>
      <c r="K212" s="4" t="str">
        <f t="shared" si="15"/>
        <v/>
      </c>
      <c r="L212" s="4" t="str">
        <f t="shared" si="16"/>
        <v/>
      </c>
      <c r="M212" s="4" t="str">
        <f t="shared" si="17"/>
        <v/>
      </c>
      <c r="N212" s="11"/>
    </row>
    <row r="213" spans="2:14" ht="12.95" customHeight="1" x14ac:dyDescent="0.2">
      <c r="B213" s="18"/>
      <c r="C213" s="33"/>
      <c r="D213" s="33"/>
      <c r="E213" s="34"/>
      <c r="F213" s="33"/>
      <c r="G213" s="33"/>
      <c r="H213" s="4" t="str">
        <f t="shared" si="12"/>
        <v/>
      </c>
      <c r="I213" s="4" t="str">
        <f t="shared" si="13"/>
        <v/>
      </c>
      <c r="J213" s="53" t="str">
        <f t="shared" si="14"/>
        <v/>
      </c>
      <c r="K213" s="4" t="str">
        <f t="shared" si="15"/>
        <v/>
      </c>
      <c r="L213" s="4" t="str">
        <f t="shared" si="16"/>
        <v/>
      </c>
      <c r="M213" s="4" t="str">
        <f t="shared" si="17"/>
        <v/>
      </c>
      <c r="N213" s="11"/>
    </row>
    <row r="214" spans="2:14" ht="12.95" customHeight="1" x14ac:dyDescent="0.2">
      <c r="B214" s="18"/>
      <c r="C214" s="33"/>
      <c r="D214" s="33"/>
      <c r="E214" s="34"/>
      <c r="F214" s="33"/>
      <c r="G214" s="33"/>
      <c r="H214" s="4" t="str">
        <f t="shared" si="12"/>
        <v/>
      </c>
      <c r="I214" s="4" t="str">
        <f t="shared" si="13"/>
        <v/>
      </c>
      <c r="J214" s="53" t="str">
        <f t="shared" si="14"/>
        <v/>
      </c>
      <c r="K214" s="4" t="str">
        <f t="shared" si="15"/>
        <v/>
      </c>
      <c r="L214" s="4" t="str">
        <f t="shared" si="16"/>
        <v/>
      </c>
      <c r="M214" s="4" t="str">
        <f t="shared" si="17"/>
        <v/>
      </c>
      <c r="N214" s="11"/>
    </row>
    <row r="215" spans="2:14" ht="12.95" customHeight="1" x14ac:dyDescent="0.2">
      <c r="B215" s="18"/>
      <c r="C215" s="33"/>
      <c r="D215" s="33"/>
      <c r="E215" s="34"/>
      <c r="F215" s="33"/>
      <c r="G215" s="33"/>
      <c r="H215" s="4" t="str">
        <f t="shared" si="12"/>
        <v/>
      </c>
      <c r="I215" s="4" t="str">
        <f t="shared" si="13"/>
        <v/>
      </c>
      <c r="J215" s="53" t="str">
        <f t="shared" si="14"/>
        <v/>
      </c>
      <c r="K215" s="4" t="str">
        <f t="shared" si="15"/>
        <v/>
      </c>
      <c r="L215" s="4" t="str">
        <f t="shared" si="16"/>
        <v/>
      </c>
      <c r="M215" s="4" t="str">
        <f t="shared" si="17"/>
        <v/>
      </c>
      <c r="N215" s="11"/>
    </row>
    <row r="216" spans="2:14" ht="12.95" customHeight="1" x14ac:dyDescent="0.2">
      <c r="B216" s="18"/>
      <c r="C216" s="33"/>
      <c r="D216" s="33"/>
      <c r="E216" s="34"/>
      <c r="F216" s="33"/>
      <c r="G216" s="33"/>
      <c r="H216" s="4" t="str">
        <f t="shared" si="12"/>
        <v/>
      </c>
      <c r="I216" s="4" t="str">
        <f t="shared" si="13"/>
        <v/>
      </c>
      <c r="J216" s="53" t="str">
        <f t="shared" si="14"/>
        <v/>
      </c>
      <c r="K216" s="4" t="str">
        <f t="shared" si="15"/>
        <v/>
      </c>
      <c r="L216" s="4" t="str">
        <f t="shared" si="16"/>
        <v/>
      </c>
      <c r="M216" s="4" t="str">
        <f t="shared" si="17"/>
        <v/>
      </c>
      <c r="N216" s="11"/>
    </row>
    <row r="217" spans="2:14" ht="12.95" customHeight="1" x14ac:dyDescent="0.2">
      <c r="B217" s="18"/>
      <c r="C217" s="33"/>
      <c r="D217" s="33"/>
      <c r="E217" s="34"/>
      <c r="F217" s="33"/>
      <c r="G217" s="33"/>
      <c r="H217" s="4" t="str">
        <f t="shared" si="12"/>
        <v/>
      </c>
      <c r="I217" s="4" t="str">
        <f t="shared" si="13"/>
        <v/>
      </c>
      <c r="J217" s="53" t="str">
        <f t="shared" si="14"/>
        <v/>
      </c>
      <c r="K217" s="4" t="str">
        <f t="shared" si="15"/>
        <v/>
      </c>
      <c r="L217" s="4" t="str">
        <f t="shared" si="16"/>
        <v/>
      </c>
      <c r="M217" s="4" t="str">
        <f t="shared" si="17"/>
        <v/>
      </c>
      <c r="N217" s="11"/>
    </row>
    <row r="218" spans="2:14" ht="12.95" customHeight="1" x14ac:dyDescent="0.2">
      <c r="B218" s="18"/>
      <c r="C218" s="33"/>
      <c r="D218" s="33"/>
      <c r="E218" s="34"/>
      <c r="F218" s="33"/>
      <c r="G218" s="33"/>
      <c r="H218" s="4" t="str">
        <f t="shared" si="12"/>
        <v/>
      </c>
      <c r="I218" s="4" t="str">
        <f t="shared" si="13"/>
        <v/>
      </c>
      <c r="J218" s="53" t="str">
        <f t="shared" si="14"/>
        <v/>
      </c>
      <c r="K218" s="4" t="str">
        <f t="shared" si="15"/>
        <v/>
      </c>
      <c r="L218" s="4" t="str">
        <f t="shared" si="16"/>
        <v/>
      </c>
      <c r="M218" s="4" t="str">
        <f t="shared" si="17"/>
        <v/>
      </c>
      <c r="N218" s="11"/>
    </row>
    <row r="219" spans="2:14" ht="12.95" customHeight="1" x14ac:dyDescent="0.2">
      <c r="B219" s="18"/>
      <c r="C219" s="33"/>
      <c r="D219" s="33"/>
      <c r="E219" s="34"/>
      <c r="F219" s="33"/>
      <c r="G219" s="33"/>
      <c r="H219" s="4" t="str">
        <f t="shared" si="12"/>
        <v/>
      </c>
      <c r="I219" s="4" t="str">
        <f t="shared" si="13"/>
        <v/>
      </c>
      <c r="J219" s="53" t="str">
        <f t="shared" si="14"/>
        <v/>
      </c>
      <c r="K219" s="4" t="str">
        <f t="shared" si="15"/>
        <v/>
      </c>
      <c r="L219" s="4" t="str">
        <f t="shared" si="16"/>
        <v/>
      </c>
      <c r="M219" s="4" t="str">
        <f t="shared" si="17"/>
        <v/>
      </c>
      <c r="N219" s="11"/>
    </row>
    <row r="220" spans="2:14" ht="12.95" customHeight="1" x14ac:dyDescent="0.2">
      <c r="B220" s="18"/>
      <c r="C220" s="33"/>
      <c r="D220" s="33"/>
      <c r="E220" s="34"/>
      <c r="F220" s="33"/>
      <c r="G220" s="33"/>
      <c r="H220" s="4" t="str">
        <f t="shared" si="12"/>
        <v/>
      </c>
      <c r="I220" s="4" t="str">
        <f t="shared" si="13"/>
        <v/>
      </c>
      <c r="J220" s="53" t="str">
        <f t="shared" si="14"/>
        <v/>
      </c>
      <c r="K220" s="4" t="str">
        <f t="shared" si="15"/>
        <v/>
      </c>
      <c r="L220" s="4" t="str">
        <f t="shared" si="16"/>
        <v/>
      </c>
      <c r="M220" s="4" t="str">
        <f t="shared" si="17"/>
        <v/>
      </c>
      <c r="N220" s="11"/>
    </row>
    <row r="221" spans="2:14" ht="12.95" customHeight="1" x14ac:dyDescent="0.2">
      <c r="B221" s="18"/>
      <c r="C221" s="33"/>
      <c r="D221" s="33"/>
      <c r="E221" s="34"/>
      <c r="F221" s="33"/>
      <c r="G221" s="33"/>
      <c r="H221" s="4" t="str">
        <f t="shared" si="12"/>
        <v/>
      </c>
      <c r="I221" s="4" t="str">
        <f t="shared" si="13"/>
        <v/>
      </c>
      <c r="J221" s="53" t="str">
        <f t="shared" si="14"/>
        <v/>
      </c>
      <c r="K221" s="4" t="str">
        <f t="shared" si="15"/>
        <v/>
      </c>
      <c r="L221" s="4" t="str">
        <f t="shared" si="16"/>
        <v/>
      </c>
      <c r="M221" s="4" t="str">
        <f t="shared" si="17"/>
        <v/>
      </c>
      <c r="N221" s="11"/>
    </row>
    <row r="222" spans="2:14" ht="12.95" customHeight="1" x14ac:dyDescent="0.2">
      <c r="B222" s="18"/>
      <c r="C222" s="33"/>
      <c r="D222" s="33"/>
      <c r="E222" s="34"/>
      <c r="F222" s="33"/>
      <c r="G222" s="33"/>
      <c r="H222" s="4" t="str">
        <f t="shared" si="12"/>
        <v/>
      </c>
      <c r="I222" s="4" t="str">
        <f t="shared" si="13"/>
        <v/>
      </c>
      <c r="J222" s="53" t="str">
        <f t="shared" si="14"/>
        <v/>
      </c>
      <c r="K222" s="4" t="str">
        <f t="shared" si="15"/>
        <v/>
      </c>
      <c r="L222" s="4" t="str">
        <f t="shared" si="16"/>
        <v/>
      </c>
      <c r="M222" s="4" t="str">
        <f t="shared" si="17"/>
        <v/>
      </c>
      <c r="N222" s="11"/>
    </row>
    <row r="223" spans="2:14" ht="12.95" customHeight="1" x14ac:dyDescent="0.2">
      <c r="B223" s="18"/>
      <c r="C223" s="33"/>
      <c r="D223" s="33"/>
      <c r="E223" s="34"/>
      <c r="F223" s="33"/>
      <c r="G223" s="33"/>
      <c r="H223" s="4" t="str">
        <f t="shared" si="12"/>
        <v/>
      </c>
      <c r="I223" s="4" t="str">
        <f t="shared" si="13"/>
        <v/>
      </c>
      <c r="J223" s="53" t="str">
        <f t="shared" si="14"/>
        <v/>
      </c>
      <c r="K223" s="4" t="str">
        <f t="shared" si="15"/>
        <v/>
      </c>
      <c r="L223" s="4" t="str">
        <f t="shared" si="16"/>
        <v/>
      </c>
      <c r="M223" s="4" t="str">
        <f t="shared" si="17"/>
        <v/>
      </c>
      <c r="N223" s="11"/>
    </row>
    <row r="224" spans="2:14" ht="12.95" customHeight="1" x14ac:dyDescent="0.2">
      <c r="B224" s="18"/>
      <c r="C224" s="33"/>
      <c r="D224" s="33"/>
      <c r="E224" s="34"/>
      <c r="F224" s="33"/>
      <c r="G224" s="33"/>
      <c r="H224" s="4" t="str">
        <f t="shared" si="12"/>
        <v/>
      </c>
      <c r="I224" s="4" t="str">
        <f t="shared" si="13"/>
        <v/>
      </c>
      <c r="J224" s="53" t="str">
        <f t="shared" si="14"/>
        <v/>
      </c>
      <c r="K224" s="4" t="str">
        <f t="shared" si="15"/>
        <v/>
      </c>
      <c r="L224" s="4" t="str">
        <f t="shared" si="16"/>
        <v/>
      </c>
      <c r="M224" s="4" t="str">
        <f t="shared" si="17"/>
        <v/>
      </c>
      <c r="N224" s="11"/>
    </row>
    <row r="225" spans="2:14" ht="12.95" customHeight="1" x14ac:dyDescent="0.2">
      <c r="B225" s="18"/>
      <c r="C225" s="33"/>
      <c r="D225" s="33"/>
      <c r="E225" s="34"/>
      <c r="F225" s="33"/>
      <c r="G225" s="33"/>
      <c r="H225" s="4" t="str">
        <f t="shared" si="12"/>
        <v/>
      </c>
      <c r="I225" s="4" t="str">
        <f t="shared" si="13"/>
        <v/>
      </c>
      <c r="J225" s="53" t="str">
        <f t="shared" si="14"/>
        <v/>
      </c>
      <c r="K225" s="4" t="str">
        <f t="shared" si="15"/>
        <v/>
      </c>
      <c r="L225" s="4" t="str">
        <f t="shared" si="16"/>
        <v/>
      </c>
      <c r="M225" s="4" t="str">
        <f t="shared" si="17"/>
        <v/>
      </c>
      <c r="N225" s="11"/>
    </row>
    <row r="226" spans="2:14" ht="12.95" customHeight="1" x14ac:dyDescent="0.2">
      <c r="B226" s="18"/>
      <c r="C226" s="33"/>
      <c r="D226" s="33"/>
      <c r="E226" s="34"/>
      <c r="F226" s="33"/>
      <c r="G226" s="33"/>
      <c r="H226" s="4" t="str">
        <f t="shared" si="12"/>
        <v/>
      </c>
      <c r="I226" s="4" t="str">
        <f t="shared" si="13"/>
        <v/>
      </c>
      <c r="J226" s="53" t="str">
        <f t="shared" si="14"/>
        <v/>
      </c>
      <c r="K226" s="4" t="str">
        <f t="shared" si="15"/>
        <v/>
      </c>
      <c r="L226" s="4" t="str">
        <f t="shared" si="16"/>
        <v/>
      </c>
      <c r="M226" s="4" t="str">
        <f t="shared" si="17"/>
        <v/>
      </c>
      <c r="N226" s="11"/>
    </row>
    <row r="227" spans="2:14" ht="12.95" customHeight="1" x14ac:dyDescent="0.2">
      <c r="B227" s="18"/>
      <c r="C227" s="33"/>
      <c r="D227" s="33"/>
      <c r="E227" s="34"/>
      <c r="F227" s="33"/>
      <c r="G227" s="33"/>
      <c r="H227" s="4" t="str">
        <f t="shared" ref="H227:H255" si="18">IF(D227&gt;0,IF(F227="NORMAL",(ROUNDUP(D227/7,0))+2,0),"")</f>
        <v/>
      </c>
      <c r="I227" s="4" t="str">
        <f t="shared" ref="I227:I255" si="19">IF(D227&gt;0,IF(F227="IMMEDIATE",(ROUNDUP(D227/7,0))+2,0),"")</f>
        <v/>
      </c>
      <c r="J227" s="53" t="str">
        <f t="shared" ref="J227:J255" si="20">IF(D227&gt;0,IF(F227="IMMEDIATE",(CEILING((I227*8),512)/512),0),"")</f>
        <v/>
      </c>
      <c r="K227" s="4" t="str">
        <f t="shared" ref="K227:K255" si="21">IF(D227&gt;0,(H227+I227)*E227,"")</f>
        <v/>
      </c>
      <c r="L227" s="4" t="str">
        <f t="shared" ref="L227:L255" si="22">IF(D227&gt;0,IF(F227="QUASI",(ROUNDUP((D227/(4096-36)),0)),0),"")</f>
        <v/>
      </c>
      <c r="M227" s="4" t="str">
        <f t="shared" ref="M227:M255" si="23">IF(E227&gt;0,IF(F227="QUASI",E227,0),"")</f>
        <v/>
      </c>
      <c r="N227" s="11"/>
    </row>
    <row r="228" spans="2:14" ht="12.95" customHeight="1" x14ac:dyDescent="0.2">
      <c r="B228" s="18"/>
      <c r="C228" s="33"/>
      <c r="D228" s="33"/>
      <c r="E228" s="34"/>
      <c r="F228" s="33"/>
      <c r="G228" s="33"/>
      <c r="H228" s="4" t="str">
        <f t="shared" si="18"/>
        <v/>
      </c>
      <c r="I228" s="4" t="str">
        <f t="shared" si="19"/>
        <v/>
      </c>
      <c r="J228" s="53" t="str">
        <f t="shared" si="20"/>
        <v/>
      </c>
      <c r="K228" s="4" t="str">
        <f t="shared" si="21"/>
        <v/>
      </c>
      <c r="L228" s="4" t="str">
        <f t="shared" si="22"/>
        <v/>
      </c>
      <c r="M228" s="4" t="str">
        <f t="shared" si="23"/>
        <v/>
      </c>
      <c r="N228" s="11"/>
    </row>
    <row r="229" spans="2:14" ht="12.95" customHeight="1" x14ac:dyDescent="0.2">
      <c r="B229" s="18"/>
      <c r="C229" s="33"/>
      <c r="D229" s="33"/>
      <c r="E229" s="34"/>
      <c r="F229" s="33"/>
      <c r="G229" s="33"/>
      <c r="H229" s="4" t="str">
        <f t="shared" si="18"/>
        <v/>
      </c>
      <c r="I229" s="4" t="str">
        <f t="shared" si="19"/>
        <v/>
      </c>
      <c r="J229" s="53" t="str">
        <f t="shared" si="20"/>
        <v/>
      </c>
      <c r="K229" s="4" t="str">
        <f t="shared" si="21"/>
        <v/>
      </c>
      <c r="L229" s="4" t="str">
        <f t="shared" si="22"/>
        <v/>
      </c>
      <c r="M229" s="4" t="str">
        <f t="shared" si="23"/>
        <v/>
      </c>
      <c r="N229" s="11"/>
    </row>
    <row r="230" spans="2:14" ht="12.95" customHeight="1" x14ac:dyDescent="0.2">
      <c r="B230" s="18"/>
      <c r="C230" s="33"/>
      <c r="D230" s="33"/>
      <c r="E230" s="34"/>
      <c r="F230" s="33"/>
      <c r="G230" s="33"/>
      <c r="H230" s="4" t="str">
        <f t="shared" si="18"/>
        <v/>
      </c>
      <c r="I230" s="4" t="str">
        <f t="shared" si="19"/>
        <v/>
      </c>
      <c r="J230" s="53" t="str">
        <f t="shared" si="20"/>
        <v/>
      </c>
      <c r="K230" s="4" t="str">
        <f t="shared" si="21"/>
        <v/>
      </c>
      <c r="L230" s="4" t="str">
        <f t="shared" si="22"/>
        <v/>
      </c>
      <c r="M230" s="4" t="str">
        <f t="shared" si="23"/>
        <v/>
      </c>
      <c r="N230" s="11"/>
    </row>
    <row r="231" spans="2:14" ht="12.95" customHeight="1" x14ac:dyDescent="0.2">
      <c r="B231" s="18"/>
      <c r="C231" s="33"/>
      <c r="D231" s="33"/>
      <c r="E231" s="34"/>
      <c r="F231" s="33"/>
      <c r="G231" s="33"/>
      <c r="H231" s="4" t="str">
        <f t="shared" si="18"/>
        <v/>
      </c>
      <c r="I231" s="4" t="str">
        <f t="shared" si="19"/>
        <v/>
      </c>
      <c r="J231" s="53" t="str">
        <f t="shared" si="20"/>
        <v/>
      </c>
      <c r="K231" s="4" t="str">
        <f t="shared" si="21"/>
        <v/>
      </c>
      <c r="L231" s="4" t="str">
        <f t="shared" si="22"/>
        <v/>
      </c>
      <c r="M231" s="4" t="str">
        <f t="shared" si="23"/>
        <v/>
      </c>
      <c r="N231" s="11"/>
    </row>
    <row r="232" spans="2:14" ht="12.95" customHeight="1" x14ac:dyDescent="0.2">
      <c r="B232" s="18"/>
      <c r="C232" s="33"/>
      <c r="D232" s="33"/>
      <c r="E232" s="34"/>
      <c r="F232" s="33"/>
      <c r="G232" s="33"/>
      <c r="H232" s="4" t="str">
        <f t="shared" si="18"/>
        <v/>
      </c>
      <c r="I232" s="4" t="str">
        <f t="shared" si="19"/>
        <v/>
      </c>
      <c r="J232" s="53" t="str">
        <f t="shared" si="20"/>
        <v/>
      </c>
      <c r="K232" s="4" t="str">
        <f t="shared" si="21"/>
        <v/>
      </c>
      <c r="L232" s="4" t="str">
        <f t="shared" si="22"/>
        <v/>
      </c>
      <c r="M232" s="4" t="str">
        <f t="shared" si="23"/>
        <v/>
      </c>
      <c r="N232" s="11"/>
    </row>
    <row r="233" spans="2:14" ht="12.95" customHeight="1" x14ac:dyDescent="0.2">
      <c r="B233" s="18"/>
      <c r="C233" s="33"/>
      <c r="D233" s="33"/>
      <c r="E233" s="34"/>
      <c r="F233" s="33"/>
      <c r="G233" s="33"/>
      <c r="H233" s="4" t="str">
        <f t="shared" si="18"/>
        <v/>
      </c>
      <c r="I233" s="4" t="str">
        <f t="shared" si="19"/>
        <v/>
      </c>
      <c r="J233" s="53" t="str">
        <f t="shared" si="20"/>
        <v/>
      </c>
      <c r="K233" s="4" t="str">
        <f t="shared" si="21"/>
        <v/>
      </c>
      <c r="L233" s="4" t="str">
        <f t="shared" si="22"/>
        <v/>
      </c>
      <c r="M233" s="4" t="str">
        <f t="shared" si="23"/>
        <v/>
      </c>
      <c r="N233" s="11"/>
    </row>
    <row r="234" spans="2:14" ht="12.95" customHeight="1" x14ac:dyDescent="0.2">
      <c r="B234" s="18"/>
      <c r="C234" s="33"/>
      <c r="D234" s="33"/>
      <c r="E234" s="34"/>
      <c r="F234" s="33"/>
      <c r="G234" s="33"/>
      <c r="H234" s="4" t="str">
        <f t="shared" si="18"/>
        <v/>
      </c>
      <c r="I234" s="4" t="str">
        <f t="shared" si="19"/>
        <v/>
      </c>
      <c r="J234" s="53" t="str">
        <f t="shared" si="20"/>
        <v/>
      </c>
      <c r="K234" s="4" t="str">
        <f t="shared" si="21"/>
        <v/>
      </c>
      <c r="L234" s="4" t="str">
        <f t="shared" si="22"/>
        <v/>
      </c>
      <c r="M234" s="4" t="str">
        <f t="shared" si="23"/>
        <v/>
      </c>
      <c r="N234" s="11"/>
    </row>
    <row r="235" spans="2:14" ht="12.95" customHeight="1" x14ac:dyDescent="0.2">
      <c r="B235" s="18"/>
      <c r="C235" s="33"/>
      <c r="D235" s="33"/>
      <c r="E235" s="34"/>
      <c r="F235" s="33"/>
      <c r="G235" s="33"/>
      <c r="H235" s="4" t="str">
        <f t="shared" si="18"/>
        <v/>
      </c>
      <c r="I235" s="4" t="str">
        <f t="shared" si="19"/>
        <v/>
      </c>
      <c r="J235" s="53" t="str">
        <f t="shared" si="20"/>
        <v/>
      </c>
      <c r="K235" s="4" t="str">
        <f t="shared" si="21"/>
        <v/>
      </c>
      <c r="L235" s="4" t="str">
        <f t="shared" si="22"/>
        <v/>
      </c>
      <c r="M235" s="4" t="str">
        <f t="shared" si="23"/>
        <v/>
      </c>
      <c r="N235" s="11"/>
    </row>
    <row r="236" spans="2:14" ht="12.95" customHeight="1" x14ac:dyDescent="0.2">
      <c r="B236" s="18"/>
      <c r="C236" s="33"/>
      <c r="D236" s="33"/>
      <c r="E236" s="34"/>
      <c r="F236" s="33"/>
      <c r="G236" s="33"/>
      <c r="H236" s="4" t="str">
        <f t="shared" si="18"/>
        <v/>
      </c>
      <c r="I236" s="4" t="str">
        <f t="shared" si="19"/>
        <v/>
      </c>
      <c r="J236" s="53" t="str">
        <f t="shared" si="20"/>
        <v/>
      </c>
      <c r="K236" s="4" t="str">
        <f t="shared" si="21"/>
        <v/>
      </c>
      <c r="L236" s="4" t="str">
        <f t="shared" si="22"/>
        <v/>
      </c>
      <c r="M236" s="4" t="str">
        <f t="shared" si="23"/>
        <v/>
      </c>
      <c r="N236" s="11"/>
    </row>
    <row r="237" spans="2:14" ht="12.95" customHeight="1" x14ac:dyDescent="0.2">
      <c r="B237" s="18"/>
      <c r="C237" s="33"/>
      <c r="D237" s="33"/>
      <c r="E237" s="34"/>
      <c r="F237" s="33"/>
      <c r="G237" s="33"/>
      <c r="H237" s="4" t="str">
        <f t="shared" si="18"/>
        <v/>
      </c>
      <c r="I237" s="4" t="str">
        <f t="shared" si="19"/>
        <v/>
      </c>
      <c r="J237" s="53" t="str">
        <f t="shared" si="20"/>
        <v/>
      </c>
      <c r="K237" s="4" t="str">
        <f t="shared" si="21"/>
        <v/>
      </c>
      <c r="L237" s="4" t="str">
        <f t="shared" si="22"/>
        <v/>
      </c>
      <c r="M237" s="4" t="str">
        <f t="shared" si="23"/>
        <v/>
      </c>
      <c r="N237" s="11"/>
    </row>
    <row r="238" spans="2:14" ht="12.95" customHeight="1" x14ac:dyDescent="0.2">
      <c r="B238" s="18"/>
      <c r="C238" s="33"/>
      <c r="D238" s="33"/>
      <c r="E238" s="34"/>
      <c r="F238" s="33"/>
      <c r="G238" s="33"/>
      <c r="H238" s="4" t="str">
        <f t="shared" si="18"/>
        <v/>
      </c>
      <c r="I238" s="4" t="str">
        <f t="shared" si="19"/>
        <v/>
      </c>
      <c r="J238" s="53" t="str">
        <f t="shared" si="20"/>
        <v/>
      </c>
      <c r="K238" s="4" t="str">
        <f t="shared" si="21"/>
        <v/>
      </c>
      <c r="L238" s="4" t="str">
        <f t="shared" si="22"/>
        <v/>
      </c>
      <c r="M238" s="4" t="str">
        <f t="shared" si="23"/>
        <v/>
      </c>
      <c r="N238" s="11"/>
    </row>
    <row r="239" spans="2:14" ht="12.95" customHeight="1" x14ac:dyDescent="0.2">
      <c r="B239" s="18"/>
      <c r="C239" s="33"/>
      <c r="D239" s="33"/>
      <c r="E239" s="34"/>
      <c r="F239" s="33"/>
      <c r="G239" s="33"/>
      <c r="H239" s="4" t="str">
        <f t="shared" si="18"/>
        <v/>
      </c>
      <c r="I239" s="4" t="str">
        <f t="shared" si="19"/>
        <v/>
      </c>
      <c r="J239" s="53" t="str">
        <f t="shared" si="20"/>
        <v/>
      </c>
      <c r="K239" s="4" t="str">
        <f t="shared" si="21"/>
        <v/>
      </c>
      <c r="L239" s="4" t="str">
        <f t="shared" si="22"/>
        <v/>
      </c>
      <c r="M239" s="4" t="str">
        <f t="shared" si="23"/>
        <v/>
      </c>
      <c r="N239" s="11"/>
    </row>
    <row r="240" spans="2:14" ht="12.95" customHeight="1" x14ac:dyDescent="0.2">
      <c r="B240" s="18"/>
      <c r="C240" s="33"/>
      <c r="D240" s="33"/>
      <c r="E240" s="34"/>
      <c r="F240" s="33"/>
      <c r="G240" s="33"/>
      <c r="H240" s="4" t="str">
        <f t="shared" si="18"/>
        <v/>
      </c>
      <c r="I240" s="4" t="str">
        <f t="shared" si="19"/>
        <v/>
      </c>
      <c r="J240" s="53" t="str">
        <f t="shared" si="20"/>
        <v/>
      </c>
      <c r="K240" s="4" t="str">
        <f t="shared" si="21"/>
        <v/>
      </c>
      <c r="L240" s="4" t="str">
        <f t="shared" si="22"/>
        <v/>
      </c>
      <c r="M240" s="4" t="str">
        <f t="shared" si="23"/>
        <v/>
      </c>
      <c r="N240" s="11"/>
    </row>
    <row r="241" spans="2:14" ht="12.95" customHeight="1" x14ac:dyDescent="0.2">
      <c r="B241" s="18"/>
      <c r="C241" s="33"/>
      <c r="D241" s="33"/>
      <c r="E241" s="34"/>
      <c r="F241" s="33"/>
      <c r="G241" s="33"/>
      <c r="H241" s="4" t="str">
        <f t="shared" si="18"/>
        <v/>
      </c>
      <c r="I241" s="4" t="str">
        <f t="shared" si="19"/>
        <v/>
      </c>
      <c r="J241" s="53" t="str">
        <f t="shared" si="20"/>
        <v/>
      </c>
      <c r="K241" s="4" t="str">
        <f t="shared" si="21"/>
        <v/>
      </c>
      <c r="L241" s="4" t="str">
        <f t="shared" si="22"/>
        <v/>
      </c>
      <c r="M241" s="4" t="str">
        <f t="shared" si="23"/>
        <v/>
      </c>
      <c r="N241" s="11"/>
    </row>
    <row r="242" spans="2:14" ht="12.95" customHeight="1" x14ac:dyDescent="0.2">
      <c r="B242" s="18"/>
      <c r="C242" s="33"/>
      <c r="D242" s="33"/>
      <c r="E242" s="34"/>
      <c r="F242" s="33"/>
      <c r="G242" s="33"/>
      <c r="H242" s="4" t="str">
        <f t="shared" si="18"/>
        <v/>
      </c>
      <c r="I242" s="4" t="str">
        <f t="shared" si="19"/>
        <v/>
      </c>
      <c r="J242" s="53" t="str">
        <f t="shared" si="20"/>
        <v/>
      </c>
      <c r="K242" s="4" t="str">
        <f t="shared" si="21"/>
        <v/>
      </c>
      <c r="L242" s="4" t="str">
        <f t="shared" si="22"/>
        <v/>
      </c>
      <c r="M242" s="4" t="str">
        <f t="shared" si="23"/>
        <v/>
      </c>
      <c r="N242" s="11"/>
    </row>
    <row r="243" spans="2:14" ht="12.95" customHeight="1" x14ac:dyDescent="0.2">
      <c r="B243" s="18"/>
      <c r="C243" s="33"/>
      <c r="D243" s="33"/>
      <c r="E243" s="34"/>
      <c r="F243" s="33"/>
      <c r="G243" s="33"/>
      <c r="H243" s="4" t="str">
        <f t="shared" si="18"/>
        <v/>
      </c>
      <c r="I243" s="4" t="str">
        <f t="shared" si="19"/>
        <v/>
      </c>
      <c r="J243" s="53" t="str">
        <f t="shared" si="20"/>
        <v/>
      </c>
      <c r="K243" s="4" t="str">
        <f t="shared" si="21"/>
        <v/>
      </c>
      <c r="L243" s="4" t="str">
        <f t="shared" si="22"/>
        <v/>
      </c>
      <c r="M243" s="4" t="str">
        <f t="shared" si="23"/>
        <v/>
      </c>
      <c r="N243" s="11"/>
    </row>
    <row r="244" spans="2:14" ht="12.95" customHeight="1" x14ac:dyDescent="0.2">
      <c r="B244" s="18"/>
      <c r="C244" s="33"/>
      <c r="D244" s="33"/>
      <c r="E244" s="34"/>
      <c r="F244" s="33"/>
      <c r="G244" s="33"/>
      <c r="H244" s="4" t="str">
        <f t="shared" si="18"/>
        <v/>
      </c>
      <c r="I244" s="4" t="str">
        <f t="shared" si="19"/>
        <v/>
      </c>
      <c r="J244" s="53" t="str">
        <f t="shared" si="20"/>
        <v/>
      </c>
      <c r="K244" s="4" t="str">
        <f t="shared" si="21"/>
        <v/>
      </c>
      <c r="L244" s="4" t="str">
        <f t="shared" si="22"/>
        <v/>
      </c>
      <c r="M244" s="4" t="str">
        <f t="shared" si="23"/>
        <v/>
      </c>
      <c r="N244" s="11"/>
    </row>
    <row r="245" spans="2:14" ht="12.95" customHeight="1" x14ac:dyDescent="0.2">
      <c r="B245" s="18"/>
      <c r="C245" s="33"/>
      <c r="D245" s="33"/>
      <c r="E245" s="34"/>
      <c r="F245" s="33"/>
      <c r="G245" s="33"/>
      <c r="H245" s="4" t="str">
        <f t="shared" si="18"/>
        <v/>
      </c>
      <c r="I245" s="4" t="str">
        <f t="shared" si="19"/>
        <v/>
      </c>
      <c r="J245" s="53" t="str">
        <f t="shared" si="20"/>
        <v/>
      </c>
      <c r="K245" s="4" t="str">
        <f t="shared" si="21"/>
        <v/>
      </c>
      <c r="L245" s="4" t="str">
        <f t="shared" si="22"/>
        <v/>
      </c>
      <c r="M245" s="4" t="str">
        <f t="shared" si="23"/>
        <v/>
      </c>
      <c r="N245" s="11"/>
    </row>
    <row r="246" spans="2:14" ht="12.95" customHeight="1" x14ac:dyDescent="0.2">
      <c r="B246" s="18"/>
      <c r="C246" s="33"/>
      <c r="D246" s="33"/>
      <c r="E246" s="34"/>
      <c r="F246" s="33"/>
      <c r="G246" s="33"/>
      <c r="H246" s="4" t="str">
        <f t="shared" si="18"/>
        <v/>
      </c>
      <c r="I246" s="4" t="str">
        <f t="shared" si="19"/>
        <v/>
      </c>
      <c r="J246" s="53" t="str">
        <f t="shared" si="20"/>
        <v/>
      </c>
      <c r="K246" s="4" t="str">
        <f t="shared" si="21"/>
        <v/>
      </c>
      <c r="L246" s="4" t="str">
        <f t="shared" si="22"/>
        <v/>
      </c>
      <c r="M246" s="4" t="str">
        <f t="shared" si="23"/>
        <v/>
      </c>
      <c r="N246" s="11"/>
    </row>
    <row r="247" spans="2:14" ht="12.95" customHeight="1" x14ac:dyDescent="0.2">
      <c r="B247" s="18"/>
      <c r="C247" s="33"/>
      <c r="D247" s="33"/>
      <c r="E247" s="34"/>
      <c r="F247" s="33"/>
      <c r="G247" s="33"/>
      <c r="H247" s="4" t="str">
        <f t="shared" si="18"/>
        <v/>
      </c>
      <c r="I247" s="4" t="str">
        <f t="shared" si="19"/>
        <v/>
      </c>
      <c r="J247" s="53" t="str">
        <f t="shared" si="20"/>
        <v/>
      </c>
      <c r="K247" s="4" t="str">
        <f t="shared" si="21"/>
        <v/>
      </c>
      <c r="L247" s="4" t="str">
        <f t="shared" si="22"/>
        <v/>
      </c>
      <c r="M247" s="4" t="str">
        <f t="shared" si="23"/>
        <v/>
      </c>
      <c r="N247" s="11"/>
    </row>
    <row r="248" spans="2:14" ht="12.95" customHeight="1" x14ac:dyDescent="0.2">
      <c r="B248" s="18"/>
      <c r="C248" s="33"/>
      <c r="D248" s="33"/>
      <c r="E248" s="34"/>
      <c r="F248" s="33"/>
      <c r="G248" s="33"/>
      <c r="H248" s="4" t="str">
        <f t="shared" si="18"/>
        <v/>
      </c>
      <c r="I248" s="4" t="str">
        <f t="shared" si="19"/>
        <v/>
      </c>
      <c r="J248" s="53" t="str">
        <f t="shared" si="20"/>
        <v/>
      </c>
      <c r="K248" s="4" t="str">
        <f t="shared" si="21"/>
        <v/>
      </c>
      <c r="L248" s="4" t="str">
        <f t="shared" si="22"/>
        <v/>
      </c>
      <c r="M248" s="4" t="str">
        <f t="shared" si="23"/>
        <v/>
      </c>
      <c r="N248" s="11"/>
    </row>
    <row r="249" spans="2:14" ht="12.95" customHeight="1" x14ac:dyDescent="0.2">
      <c r="B249" s="18"/>
      <c r="C249" s="33"/>
      <c r="D249" s="33"/>
      <c r="E249" s="34"/>
      <c r="F249" s="33"/>
      <c r="G249" s="33"/>
      <c r="H249" s="4" t="str">
        <f t="shared" si="18"/>
        <v/>
      </c>
      <c r="I249" s="4" t="str">
        <f t="shared" si="19"/>
        <v/>
      </c>
      <c r="J249" s="53" t="str">
        <f t="shared" si="20"/>
        <v/>
      </c>
      <c r="K249" s="4" t="str">
        <f t="shared" si="21"/>
        <v/>
      </c>
      <c r="L249" s="4" t="str">
        <f t="shared" si="22"/>
        <v/>
      </c>
      <c r="M249" s="4" t="str">
        <f t="shared" si="23"/>
        <v/>
      </c>
      <c r="N249" s="11"/>
    </row>
    <row r="250" spans="2:14" ht="12.95" customHeight="1" x14ac:dyDescent="0.2">
      <c r="B250" s="18"/>
      <c r="C250" s="33"/>
      <c r="D250" s="33"/>
      <c r="E250" s="34"/>
      <c r="F250" s="33"/>
      <c r="G250" s="33"/>
      <c r="H250" s="4" t="str">
        <f t="shared" si="18"/>
        <v/>
      </c>
      <c r="I250" s="4" t="str">
        <f t="shared" si="19"/>
        <v/>
      </c>
      <c r="J250" s="53" t="str">
        <f t="shared" si="20"/>
        <v/>
      </c>
      <c r="K250" s="4" t="str">
        <f t="shared" si="21"/>
        <v/>
      </c>
      <c r="L250" s="4" t="str">
        <f t="shared" si="22"/>
        <v/>
      </c>
      <c r="M250" s="4" t="str">
        <f t="shared" si="23"/>
        <v/>
      </c>
      <c r="N250" s="11"/>
    </row>
    <row r="251" spans="2:14" ht="12.95" customHeight="1" x14ac:dyDescent="0.2">
      <c r="B251" s="18"/>
      <c r="C251" s="33"/>
      <c r="D251" s="33"/>
      <c r="E251" s="34"/>
      <c r="F251" s="33"/>
      <c r="G251" s="33"/>
      <c r="H251" s="4" t="str">
        <f t="shared" si="18"/>
        <v/>
      </c>
      <c r="I251" s="4" t="str">
        <f t="shared" si="19"/>
        <v/>
      </c>
      <c r="J251" s="53" t="str">
        <f t="shared" si="20"/>
        <v/>
      </c>
      <c r="K251" s="4" t="str">
        <f t="shared" si="21"/>
        <v/>
      </c>
      <c r="L251" s="4" t="str">
        <f t="shared" si="22"/>
        <v/>
      </c>
      <c r="M251" s="4" t="str">
        <f t="shared" si="23"/>
        <v/>
      </c>
      <c r="N251" s="11"/>
    </row>
    <row r="252" spans="2:14" ht="12.95" customHeight="1" x14ac:dyDescent="0.2">
      <c r="B252" s="18"/>
      <c r="C252" s="33"/>
      <c r="D252" s="33"/>
      <c r="E252" s="34"/>
      <c r="F252" s="33"/>
      <c r="G252" s="33"/>
      <c r="H252" s="4" t="str">
        <f t="shared" si="18"/>
        <v/>
      </c>
      <c r="I252" s="4" t="str">
        <f t="shared" si="19"/>
        <v/>
      </c>
      <c r="J252" s="53" t="str">
        <f t="shared" si="20"/>
        <v/>
      </c>
      <c r="K252" s="4" t="str">
        <f t="shared" si="21"/>
        <v/>
      </c>
      <c r="L252" s="4" t="str">
        <f t="shared" si="22"/>
        <v/>
      </c>
      <c r="M252" s="4" t="str">
        <f t="shared" si="23"/>
        <v/>
      </c>
      <c r="N252" s="11"/>
    </row>
    <row r="253" spans="2:14" ht="12.95" customHeight="1" x14ac:dyDescent="0.2">
      <c r="B253" s="18"/>
      <c r="C253" s="33"/>
      <c r="D253" s="33"/>
      <c r="E253" s="34"/>
      <c r="F253" s="33"/>
      <c r="G253" s="33"/>
      <c r="H253" s="4" t="str">
        <f t="shared" si="18"/>
        <v/>
      </c>
      <c r="I253" s="4" t="str">
        <f t="shared" si="19"/>
        <v/>
      </c>
      <c r="J253" s="53" t="str">
        <f t="shared" si="20"/>
        <v/>
      </c>
      <c r="K253" s="4" t="str">
        <f t="shared" si="21"/>
        <v/>
      </c>
      <c r="L253" s="4" t="str">
        <f t="shared" si="22"/>
        <v/>
      </c>
      <c r="M253" s="4" t="str">
        <f t="shared" si="23"/>
        <v/>
      </c>
      <c r="N253" s="11"/>
    </row>
    <row r="254" spans="2:14" ht="12.95" customHeight="1" x14ac:dyDescent="0.2">
      <c r="B254" s="18"/>
      <c r="C254" s="33"/>
      <c r="D254" s="33"/>
      <c r="E254" s="34"/>
      <c r="F254" s="33"/>
      <c r="G254" s="33"/>
      <c r="H254" s="4" t="str">
        <f t="shared" si="18"/>
        <v/>
      </c>
      <c r="I254" s="4" t="str">
        <f t="shared" si="19"/>
        <v/>
      </c>
      <c r="J254" s="53" t="str">
        <f t="shared" si="20"/>
        <v/>
      </c>
      <c r="K254" s="4" t="str">
        <f t="shared" si="21"/>
        <v/>
      </c>
      <c r="L254" s="4" t="str">
        <f t="shared" si="22"/>
        <v/>
      </c>
      <c r="M254" s="4" t="str">
        <f t="shared" si="23"/>
        <v/>
      </c>
      <c r="N254" s="11"/>
    </row>
    <row r="255" spans="2:14" ht="12.95" customHeight="1" thickBot="1" x14ac:dyDescent="0.25">
      <c r="B255" s="18"/>
      <c r="C255" s="36"/>
      <c r="D255" s="36"/>
      <c r="E255" s="37"/>
      <c r="F255" s="36"/>
      <c r="G255" s="36"/>
      <c r="H255" s="5" t="str">
        <f t="shared" si="18"/>
        <v/>
      </c>
      <c r="I255" s="5" t="str">
        <f t="shared" si="19"/>
        <v/>
      </c>
      <c r="J255" s="57" t="str">
        <f t="shared" si="20"/>
        <v/>
      </c>
      <c r="K255" s="5" t="str">
        <f t="shared" si="21"/>
        <v/>
      </c>
      <c r="L255" s="5" t="str">
        <f t="shared" si="22"/>
        <v/>
      </c>
      <c r="M255" s="5" t="str">
        <f t="shared" si="23"/>
        <v/>
      </c>
      <c r="N255" s="11"/>
    </row>
    <row r="256" spans="2:14" ht="13.5" thickBot="1" x14ac:dyDescent="0.25">
      <c r="B256" s="16"/>
      <c r="C256" s="15"/>
      <c r="D256" s="15"/>
      <c r="E256" s="15"/>
      <c r="F256" s="15"/>
      <c r="G256" s="17"/>
      <c r="H256" s="17"/>
      <c r="I256" s="17"/>
      <c r="J256" s="17"/>
      <c r="K256" s="15"/>
      <c r="L256" s="15"/>
      <c r="M256" s="15"/>
      <c r="N256" s="13"/>
    </row>
  </sheetData>
  <mergeCells count="32">
    <mergeCell ref="C32:G33"/>
    <mergeCell ref="K27:K28"/>
    <mergeCell ref="K16:K17"/>
    <mergeCell ref="L16:L17"/>
    <mergeCell ref="L27:M28"/>
    <mergeCell ref="M16:M17"/>
    <mergeCell ref="C24:F24"/>
    <mergeCell ref="C26:G26"/>
    <mergeCell ref="C25:F25"/>
    <mergeCell ref="C22:G22"/>
    <mergeCell ref="C18:G18"/>
    <mergeCell ref="C3:M3"/>
    <mergeCell ref="K5:M9"/>
    <mergeCell ref="C5:F5"/>
    <mergeCell ref="C9:F9"/>
    <mergeCell ref="C10:G10"/>
    <mergeCell ref="C6:F6"/>
    <mergeCell ref="C7:F7"/>
    <mergeCell ref="C8:F8"/>
    <mergeCell ref="C12:F12"/>
    <mergeCell ref="C13:F13"/>
    <mergeCell ref="C14:F14"/>
    <mergeCell ref="C21:F21"/>
    <mergeCell ref="C16:F16"/>
    <mergeCell ref="C17:F17"/>
    <mergeCell ref="C15:F15"/>
    <mergeCell ref="K11:K12"/>
    <mergeCell ref="M11:M12"/>
    <mergeCell ref="K13:K15"/>
    <mergeCell ref="L13:L15"/>
    <mergeCell ref="M13:M15"/>
    <mergeCell ref="L11:L12"/>
  </mergeCells>
  <conditionalFormatting sqref="C22:G22">
    <cfRule type="expression" dxfId="4" priority="6">
      <formula>IF(AND(SUM(L35:L255)&gt;0,G21&gt;L16),TRUE,FALSE)</formula>
    </cfRule>
  </conditionalFormatting>
  <conditionalFormatting sqref="C26:G26">
    <cfRule type="cellIs" dxfId="3" priority="7" operator="equal">
      <formula>"Warning: too many Erase cycles in Double-Sector area!"</formula>
    </cfRule>
  </conditionalFormatting>
  <conditionalFormatting sqref="C10:G10">
    <cfRule type="expression" dxfId="2" priority="8">
      <formula>IF(G5&lt;G9,TRUE,FALSE)</formula>
    </cfRule>
  </conditionalFormatting>
  <conditionalFormatting sqref="C18:G18">
    <cfRule type="cellIs" dxfId="1" priority="1" operator="equal">
      <formula>"Warning: DataFlash Endurance (per EEPROMx sector) crossed!"</formula>
    </cfRule>
    <cfRule type="cellIs" dxfId="0" priority="2" operator="equal">
      <formula>"Warning: May lead to GC on GC!"</formula>
    </cfRule>
  </conditionalFormatting>
  <dataValidations xWindow="748" yWindow="768" count="2">
    <dataValidation type="list" allowBlank="1" showInputMessage="1" showErrorMessage="1" errorTitle="BLOCK_TYPE" error="Allowed values:_x000a_NORMAL_x000a_IMMEDIATE" promptTitle="NvM Block Management Type" sqref="F35:F255">
      <formula1>$AK$4:$AK$6</formula1>
    </dataValidation>
    <dataValidation type="whole" errorStyle="warning" allowBlank="1" showErrorMessage="1" errorTitle="Size shall be less than 250 Kb" error="Size of Double-Sector Area shall be less than 250 KBytes" promptTitle="Size shall be less than 250 Kb" prompt="Size of Double-Sector Area shall be less than 250 KBytes" sqref="G24">
      <formula1>0</formula1>
      <formula2>256000</formula2>
    </dataValidation>
  </dataValidations>
  <pageMargins left="0.74803149606299213" right="0.74803149606299213" top="0.98425196850393704" bottom="0.98425196850393704" header="0.51181102362204722" footer="0.51181102362204722"/>
  <pageSetup paperSize="9" scale="18"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 Page</vt:lpstr>
      <vt:lpstr>README</vt:lpstr>
      <vt:lpstr>FEE_Cycle_Calculator</vt:lpstr>
      <vt:lpstr>'Cover Page'!_Toc442197701</vt:lpstr>
    </vt:vector>
  </TitlesOfParts>
  <Company>Infineon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Flash Retention Calculator for FEE</dc:title>
  <dc:creator>Syassen Joerg (AIM MC D SCE3)</dc:creator>
  <dc:description>Version 0.2</dc:description>
  <cp:lastModifiedBy>Shringari Prasad (IFIN ATV MC D SW SVE)</cp:lastModifiedBy>
  <cp:lastPrinted>2011-12-02T11:53:54Z</cp:lastPrinted>
  <dcterms:created xsi:type="dcterms:W3CDTF">2006-08-28T13:16:05Z</dcterms:created>
  <dcterms:modified xsi:type="dcterms:W3CDTF">2021-03-31T11:45:00Z</dcterms:modified>
</cp:coreProperties>
</file>