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AFL Odds\"/>
    </mc:Choice>
  </mc:AlternateContent>
  <xr:revisionPtr revIDLastSave="0" documentId="13_ncr:1_{C3FAAF44-F2CF-477E-B2EC-6CDE238536C7}" xr6:coauthVersionLast="47" xr6:coauthVersionMax="47" xr10:uidLastSave="{00000000-0000-0000-0000-000000000000}"/>
  <bookViews>
    <workbookView xWindow="17415" yWindow="16080" windowWidth="19440" windowHeight="11520" xr2:uid="{2BEC2CBB-AFA8-4694-B0CD-0E81CF2B4C7B}"/>
  </bookViews>
  <sheets>
    <sheet name="2024 Analysis" sheetId="3" r:id="rId1"/>
    <sheet name="Current RxR" sheetId="2" r:id="rId2"/>
    <sheet name="Round by Round (old)" sheetId="1" state="hidden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B17" i="3"/>
  <c r="C16" i="3"/>
  <c r="D16" i="3"/>
  <c r="B16" i="3"/>
  <c r="G142" i="2"/>
  <c r="G141" i="2"/>
  <c r="G140" i="2"/>
  <c r="G139" i="2"/>
  <c r="G138" i="2"/>
  <c r="G137" i="2"/>
  <c r="G136" i="2"/>
  <c r="G135" i="2"/>
  <c r="G134" i="2"/>
  <c r="G132" i="2"/>
  <c r="G131" i="2"/>
  <c r="G130" i="2"/>
  <c r="G129" i="2"/>
  <c r="G128" i="2"/>
  <c r="G127" i="2"/>
  <c r="G126" i="2"/>
  <c r="G125" i="2"/>
  <c r="G124" i="2"/>
  <c r="F124" i="2"/>
  <c r="F125" i="2" s="1"/>
  <c r="F126" i="2" s="1"/>
  <c r="F127" i="2" s="1"/>
  <c r="F128" i="2" s="1"/>
  <c r="F129" i="2" s="1"/>
  <c r="F130" i="2" s="1"/>
  <c r="F131" i="2" s="1"/>
  <c r="F132" i="2" s="1"/>
  <c r="F134" i="2" s="1"/>
  <c r="F135" i="2" s="1"/>
  <c r="F136" i="2" s="1"/>
  <c r="F137" i="2" s="1"/>
  <c r="F138" i="2" s="1"/>
  <c r="F139" i="2" s="1"/>
  <c r="F140" i="2" s="1"/>
  <c r="F141" i="2" s="1"/>
  <c r="F142" i="2" s="1"/>
  <c r="H142" i="2" l="1"/>
  <c r="I142" i="2" s="1"/>
  <c r="J142" i="2"/>
  <c r="K142" i="2"/>
  <c r="K132" i="2"/>
  <c r="J132" i="2"/>
  <c r="H132" i="2"/>
  <c r="I132" i="2" s="1"/>
  <c r="G122" i="2" l="1"/>
  <c r="G121" i="2"/>
  <c r="G120" i="2"/>
  <c r="G119" i="2"/>
  <c r="G118" i="2"/>
  <c r="G117" i="2"/>
  <c r="G116" i="2"/>
  <c r="G115" i="2"/>
  <c r="G114" i="2"/>
  <c r="F114" i="2"/>
  <c r="F115" i="2" s="1"/>
  <c r="F116" i="2" s="1"/>
  <c r="F117" i="2" s="1"/>
  <c r="F118" i="2" s="1"/>
  <c r="F119" i="2" s="1"/>
  <c r="F120" i="2" s="1"/>
  <c r="F121" i="2" s="1"/>
  <c r="F122" i="2" s="1"/>
  <c r="C14" i="3"/>
  <c r="D14" i="3"/>
  <c r="B14" i="3"/>
  <c r="K122" i="2" l="1"/>
  <c r="D15" i="3" s="1"/>
  <c r="J122" i="2"/>
  <c r="C15" i="3" s="1"/>
  <c r="H122" i="2"/>
  <c r="I122" i="2" s="1"/>
  <c r="B15" i="3" s="1"/>
  <c r="C13" i="3" l="1"/>
  <c r="D13" i="3"/>
  <c r="B13" i="3"/>
  <c r="C11" i="3"/>
  <c r="D11" i="3"/>
  <c r="B11" i="3"/>
  <c r="F84" i="2"/>
  <c r="C10" i="3" l="1"/>
  <c r="D10" i="3"/>
  <c r="B10" i="3"/>
  <c r="G68" i="2" l="1"/>
  <c r="C9" i="3"/>
  <c r="D9" i="3"/>
  <c r="B9" i="3"/>
  <c r="C8" i="3" l="1"/>
  <c r="D8" i="3"/>
  <c r="B8" i="3"/>
  <c r="C5" i="3" l="1"/>
  <c r="G31" i="2"/>
  <c r="G29" i="2"/>
  <c r="G28" i="2" l="1"/>
  <c r="G14" i="2" l="1"/>
  <c r="G13" i="2"/>
  <c r="G10" i="2"/>
  <c r="G17" i="2"/>
  <c r="G16" i="2"/>
  <c r="G15" i="2"/>
  <c r="G11" i="2"/>
  <c r="F3" i="2"/>
  <c r="F4" i="2" s="1"/>
  <c r="F5" i="2" s="1"/>
  <c r="G9" i="2"/>
  <c r="G3" i="2"/>
  <c r="G4" i="2"/>
  <c r="G5" i="2"/>
  <c r="G6" i="2"/>
  <c r="G7" i="2"/>
  <c r="G8" i="2"/>
  <c r="G18" i="2"/>
  <c r="G19" i="2"/>
  <c r="G20" i="2"/>
  <c r="G21" i="2"/>
  <c r="G23" i="2"/>
  <c r="G24" i="2"/>
  <c r="G25" i="2"/>
  <c r="G26" i="2"/>
  <c r="G27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4" i="2"/>
  <c r="G55" i="2"/>
  <c r="G56" i="2"/>
  <c r="G57" i="2"/>
  <c r="G58" i="2"/>
  <c r="G59" i="2"/>
  <c r="G60" i="2"/>
  <c r="G61" i="2"/>
  <c r="G62" i="2"/>
  <c r="G64" i="2"/>
  <c r="G65" i="2"/>
  <c r="G66" i="2"/>
  <c r="G67" i="2"/>
  <c r="G69" i="2"/>
  <c r="G70" i="2"/>
  <c r="G71" i="2"/>
  <c r="G72" i="2"/>
  <c r="G74" i="2"/>
  <c r="G75" i="2"/>
  <c r="G76" i="2"/>
  <c r="G77" i="2"/>
  <c r="G78" i="2"/>
  <c r="G79" i="2"/>
  <c r="G80" i="2"/>
  <c r="G81" i="2"/>
  <c r="G82" i="2"/>
  <c r="G84" i="2"/>
  <c r="G85" i="2"/>
  <c r="G86" i="2"/>
  <c r="G87" i="2"/>
  <c r="G88" i="2"/>
  <c r="G89" i="2"/>
  <c r="G90" i="2"/>
  <c r="G91" i="2"/>
  <c r="G92" i="2"/>
  <c r="G94" i="2"/>
  <c r="G95" i="2"/>
  <c r="G96" i="2"/>
  <c r="G97" i="2"/>
  <c r="G98" i="2"/>
  <c r="G99" i="2"/>
  <c r="G100" i="2"/>
  <c r="G101" i="2"/>
  <c r="G102" i="2"/>
  <c r="G104" i="2"/>
  <c r="G105" i="2"/>
  <c r="G106" i="2"/>
  <c r="G107" i="2"/>
  <c r="G108" i="2"/>
  <c r="G109" i="2"/>
  <c r="G110" i="2"/>
  <c r="G111" i="2"/>
  <c r="G112" i="2"/>
  <c r="C4" i="3"/>
  <c r="C3" i="3"/>
  <c r="X84" i="1"/>
  <c r="X83" i="1"/>
  <c r="X82" i="1"/>
  <c r="X81" i="1"/>
  <c r="X80" i="1"/>
  <c r="X79" i="1"/>
  <c r="W79" i="1"/>
  <c r="W80" i="1" s="1"/>
  <c r="W81" i="1" s="1"/>
  <c r="W82" i="1" s="1"/>
  <c r="W83" i="1" s="1"/>
  <c r="W84" i="1" s="1"/>
  <c r="Y84" i="1" s="1"/>
  <c r="F6" i="2" l="1"/>
  <c r="F7" i="2" s="1"/>
  <c r="X77" i="1"/>
  <c r="X76" i="1"/>
  <c r="X75" i="1"/>
  <c r="X74" i="1"/>
  <c r="X73" i="1"/>
  <c r="W73" i="1"/>
  <c r="W74" i="1" s="1"/>
  <c r="W75" i="1" s="1"/>
  <c r="W76" i="1" s="1"/>
  <c r="W77" i="1" s="1"/>
  <c r="Y77" i="1" s="1"/>
  <c r="H77" i="1"/>
  <c r="H76" i="1"/>
  <c r="H75" i="1"/>
  <c r="H74" i="1"/>
  <c r="H73" i="1"/>
  <c r="G73" i="1"/>
  <c r="G74" i="1" s="1"/>
  <c r="G75" i="1" s="1"/>
  <c r="G76" i="1" s="1"/>
  <c r="G77" i="1" s="1"/>
  <c r="I77" i="1" s="1"/>
  <c r="Q19" i="1"/>
  <c r="X71" i="1"/>
  <c r="X70" i="1"/>
  <c r="X69" i="1"/>
  <c r="X68" i="1"/>
  <c r="X67" i="1"/>
  <c r="X66" i="1"/>
  <c r="X65" i="1"/>
  <c r="W65" i="1"/>
  <c r="W66" i="1" s="1"/>
  <c r="W67" i="1" s="1"/>
  <c r="W68" i="1" s="1"/>
  <c r="W69" i="1" s="1"/>
  <c r="W70" i="1" s="1"/>
  <c r="W71" i="1" s="1"/>
  <c r="Y71" i="1" s="1"/>
  <c r="P71" i="1"/>
  <c r="P70" i="1"/>
  <c r="P69" i="1"/>
  <c r="P68" i="1"/>
  <c r="P67" i="1"/>
  <c r="P66" i="1"/>
  <c r="P65" i="1"/>
  <c r="O65" i="1"/>
  <c r="O66" i="1" s="1"/>
  <c r="O67" i="1" s="1"/>
  <c r="O68" i="1" s="1"/>
  <c r="O69" i="1" s="1"/>
  <c r="O70" i="1" s="1"/>
  <c r="O71" i="1" s="1"/>
  <c r="Q71" i="1" s="1"/>
  <c r="H71" i="1"/>
  <c r="H70" i="1"/>
  <c r="H69" i="1"/>
  <c r="H68" i="1"/>
  <c r="H67" i="1"/>
  <c r="H66" i="1"/>
  <c r="H65" i="1"/>
  <c r="G65" i="1"/>
  <c r="G66" i="1" s="1"/>
  <c r="G67" i="1" s="1"/>
  <c r="G68" i="1" s="1"/>
  <c r="G69" i="1" s="1"/>
  <c r="G70" i="1" s="1"/>
  <c r="G71" i="1" s="1"/>
  <c r="I71" i="1" s="1"/>
  <c r="P63" i="1"/>
  <c r="P62" i="1"/>
  <c r="P61" i="1"/>
  <c r="P60" i="1"/>
  <c r="P59" i="1"/>
  <c r="P58" i="1"/>
  <c r="O58" i="1"/>
  <c r="O59" i="1" s="1"/>
  <c r="O60" i="1" s="1"/>
  <c r="O61" i="1" s="1"/>
  <c r="O62" i="1" s="1"/>
  <c r="O63" i="1" s="1"/>
  <c r="Q63" i="1" s="1"/>
  <c r="H63" i="1"/>
  <c r="H62" i="1"/>
  <c r="H61" i="1"/>
  <c r="H60" i="1"/>
  <c r="H59" i="1"/>
  <c r="H58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F8" i="2" l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29" i="1"/>
  <c r="P28" i="1"/>
  <c r="P27" i="1"/>
  <c r="P26" i="1"/>
  <c r="P25" i="1"/>
  <c r="P24" i="1"/>
  <c r="P23" i="1"/>
  <c r="P22" i="1"/>
  <c r="H29" i="1"/>
  <c r="H28" i="1"/>
  <c r="H27" i="1"/>
  <c r="H26" i="1"/>
  <c r="H25" i="1"/>
  <c r="H24" i="1"/>
  <c r="H23" i="1"/>
  <c r="H22" i="1"/>
  <c r="F9" i="2" l="1"/>
  <c r="F10" i="2" s="1"/>
  <c r="P13" i="1"/>
  <c r="P14" i="1"/>
  <c r="P15" i="1"/>
  <c r="P16" i="1"/>
  <c r="P17" i="1"/>
  <c r="P18" i="1"/>
  <c r="P19" i="1"/>
  <c r="P12" i="1"/>
  <c r="H13" i="1"/>
  <c r="H14" i="1"/>
  <c r="H15" i="1"/>
  <c r="H16" i="1"/>
  <c r="H17" i="1"/>
  <c r="H18" i="1"/>
  <c r="H19" i="1"/>
  <c r="H12" i="1"/>
  <c r="H4" i="1"/>
  <c r="H5" i="1"/>
  <c r="H6" i="1"/>
  <c r="H7" i="1"/>
  <c r="H8" i="1"/>
  <c r="H9" i="1"/>
  <c r="H10" i="1"/>
  <c r="O12" i="1"/>
  <c r="G3" i="1"/>
  <c r="G4" i="1" s="1"/>
  <c r="G5" i="1" s="1"/>
  <c r="G6" i="1" s="1"/>
  <c r="G7" i="1" s="1"/>
  <c r="G8" i="1" s="1"/>
  <c r="G9" i="1" s="1"/>
  <c r="G10" i="1" s="1"/>
  <c r="G12" i="1" s="1"/>
  <c r="G13" i="1" s="1"/>
  <c r="G14" i="1" s="1"/>
  <c r="G15" i="1" s="1"/>
  <c r="G16" i="1" s="1"/>
  <c r="G17" i="1" s="1"/>
  <c r="G18" i="1" s="1"/>
  <c r="G19" i="1" s="1"/>
  <c r="G22" i="1" s="1"/>
  <c r="G23" i="1" s="1"/>
  <c r="G24" i="1" s="1"/>
  <c r="G25" i="1" s="1"/>
  <c r="G26" i="1" s="1"/>
  <c r="G27" i="1" s="1"/>
  <c r="G28" i="1" s="1"/>
  <c r="G29" i="1" s="1"/>
  <c r="F11" i="2" l="1"/>
  <c r="F13" i="2" s="1"/>
  <c r="F14" i="2" s="1"/>
  <c r="F15" i="2" s="1"/>
  <c r="F16" i="2" s="1"/>
  <c r="F17" i="2" s="1"/>
  <c r="F18" i="2" s="1"/>
  <c r="F19" i="2" s="1"/>
  <c r="F20" i="2" s="1"/>
  <c r="F21" i="2" s="1"/>
  <c r="H21" i="2" s="1"/>
  <c r="I21" i="2" s="1"/>
  <c r="I29" i="1"/>
  <c r="G31" i="1"/>
  <c r="G32" i="1" s="1"/>
  <c r="G33" i="1" s="1"/>
  <c r="G34" i="1" s="1"/>
  <c r="G35" i="1" s="1"/>
  <c r="G36" i="1" s="1"/>
  <c r="G37" i="1" s="1"/>
  <c r="G38" i="1" s="1"/>
  <c r="O13" i="1"/>
  <c r="O14" i="1" s="1"/>
  <c r="O15" i="1" s="1"/>
  <c r="O16" i="1" s="1"/>
  <c r="O17" i="1" s="1"/>
  <c r="O18" i="1" s="1"/>
  <c r="O19" i="1" s="1"/>
  <c r="O22" i="1" s="1"/>
  <c r="O23" i="1" s="1"/>
  <c r="O24" i="1" s="1"/>
  <c r="O25" i="1" s="1"/>
  <c r="O26" i="1" s="1"/>
  <c r="O27" i="1" s="1"/>
  <c r="O28" i="1" s="1"/>
  <c r="O29" i="1" s="1"/>
  <c r="O31" i="1" s="1"/>
  <c r="O32" i="1" s="1"/>
  <c r="O33" i="1" s="1"/>
  <c r="O34" i="1" s="1"/>
  <c r="O35" i="1" s="1"/>
  <c r="O36" i="1" s="1"/>
  <c r="O37" i="1" s="1"/>
  <c r="O38" i="1" s="1"/>
  <c r="H3" i="1"/>
  <c r="K21" i="2" l="1"/>
  <c r="D4" i="3" s="1"/>
  <c r="B4" i="3"/>
  <c r="K11" i="2"/>
  <c r="D3" i="3" s="1"/>
  <c r="H11" i="2"/>
  <c r="I11" i="2" s="1"/>
  <c r="B3" i="3" s="1"/>
  <c r="F23" i="2"/>
  <c r="F24" i="2" s="1"/>
  <c r="F25" i="2" s="1"/>
  <c r="F26" i="2" s="1"/>
  <c r="F27" i="2" s="1"/>
  <c r="Q38" i="1"/>
  <c r="O40" i="1"/>
  <c r="O41" i="1" s="1"/>
  <c r="O42" i="1" s="1"/>
  <c r="O43" i="1" s="1"/>
  <c r="O44" i="1" s="1"/>
  <c r="O45" i="1" s="1"/>
  <c r="O46" i="1" s="1"/>
  <c r="O47" i="1" s="1"/>
  <c r="I38" i="1"/>
  <c r="G40" i="1"/>
  <c r="G41" i="1" s="1"/>
  <c r="G42" i="1" s="1"/>
  <c r="G43" i="1" s="1"/>
  <c r="G44" i="1" s="1"/>
  <c r="G45" i="1" s="1"/>
  <c r="G46" i="1" s="1"/>
  <c r="G47" i="1" s="1"/>
  <c r="Q29" i="1"/>
  <c r="I19" i="1"/>
  <c r="I10" i="1"/>
  <c r="F28" i="2" l="1"/>
  <c r="I47" i="1"/>
  <c r="G49" i="1"/>
  <c r="G50" i="1" s="1"/>
  <c r="G51" i="1" s="1"/>
  <c r="G52" i="1" s="1"/>
  <c r="G53" i="1" s="1"/>
  <c r="G54" i="1" s="1"/>
  <c r="G55" i="1" s="1"/>
  <c r="G56" i="1" s="1"/>
  <c r="Q47" i="1"/>
  <c r="O49" i="1"/>
  <c r="O50" i="1" s="1"/>
  <c r="O51" i="1" s="1"/>
  <c r="O52" i="1" s="1"/>
  <c r="O53" i="1" s="1"/>
  <c r="O54" i="1" s="1"/>
  <c r="O55" i="1" s="1"/>
  <c r="O56" i="1" s="1"/>
  <c r="F29" i="2" l="1"/>
  <c r="F31" i="2" s="1"/>
  <c r="Q56" i="1"/>
  <c r="I56" i="1"/>
  <c r="G58" i="1"/>
  <c r="G59" i="1" s="1"/>
  <c r="G60" i="1" s="1"/>
  <c r="G61" i="1" s="1"/>
  <c r="G62" i="1" s="1"/>
  <c r="K29" i="2" l="1"/>
  <c r="D5" i="3" s="1"/>
  <c r="H29" i="2"/>
  <c r="I29" i="2" s="1"/>
  <c r="B5" i="3" s="1"/>
  <c r="G63" i="1"/>
  <c r="I63" i="1" s="1"/>
  <c r="F32" i="2" l="1"/>
  <c r="F33" i="2" s="1"/>
  <c r="F34" i="2" s="1"/>
  <c r="F35" i="2" s="1"/>
  <c r="F36" i="2" s="1"/>
  <c r="F37" i="2" s="1"/>
  <c r="F38" i="2" s="1"/>
  <c r="J38" i="2" s="1"/>
  <c r="F40" i="2" l="1"/>
  <c r="F41" i="2" s="1"/>
  <c r="F42" i="2" s="1"/>
  <c r="F43" i="2" s="1"/>
  <c r="F44" i="2" s="1"/>
  <c r="F45" i="2" s="1"/>
  <c r="H38" i="2"/>
  <c r="I38" i="2" s="1"/>
  <c r="B6" i="3" s="1"/>
  <c r="K38" i="2"/>
  <c r="D6" i="3" s="1"/>
  <c r="C6" i="3"/>
  <c r="F47" i="2" l="1"/>
  <c r="F48" i="2" s="1"/>
  <c r="F49" i="2" s="1"/>
  <c r="F50" i="2" s="1"/>
  <c r="F51" i="2" s="1"/>
  <c r="F52" i="2" s="1"/>
  <c r="J45" i="2"/>
  <c r="C7" i="3" s="1"/>
  <c r="K45" i="2"/>
  <c r="D7" i="3" s="1"/>
  <c r="H45" i="2"/>
  <c r="I45" i="2" s="1"/>
  <c r="B7" i="3" s="1"/>
  <c r="K52" i="2" l="1"/>
  <c r="H52" i="2"/>
  <c r="I52" i="2" s="1"/>
  <c r="F54" i="2"/>
  <c r="F55" i="2" s="1"/>
  <c r="F56" i="2" s="1"/>
  <c r="F57" i="2" s="1"/>
  <c r="F58" i="2" s="1"/>
  <c r="F59" i="2" s="1"/>
  <c r="F60" i="2" s="1"/>
  <c r="F61" i="2" s="1"/>
  <c r="F62" i="2" s="1"/>
  <c r="J52" i="2"/>
  <c r="K62" i="2" l="1"/>
  <c r="J62" i="2"/>
  <c r="F64" i="2"/>
  <c r="F65" i="2" s="1"/>
  <c r="F66" i="2" s="1"/>
  <c r="F67" i="2" s="1"/>
  <c r="F68" i="2" s="1"/>
  <c r="F69" i="2" s="1"/>
  <c r="F70" i="2" s="1"/>
  <c r="F71" i="2" s="1"/>
  <c r="F72" i="2" s="1"/>
  <c r="H62" i="2"/>
  <c r="I62" i="2" s="1"/>
  <c r="K72" i="2" l="1"/>
  <c r="J72" i="2"/>
  <c r="F74" i="2"/>
  <c r="F75" i="2" s="1"/>
  <c r="F76" i="2" s="1"/>
  <c r="F77" i="2" s="1"/>
  <c r="F78" i="2" s="1"/>
  <c r="F79" i="2" s="1"/>
  <c r="F80" i="2" s="1"/>
  <c r="F81" i="2" s="1"/>
  <c r="F82" i="2" s="1"/>
  <c r="H72" i="2"/>
  <c r="I72" i="2" s="1"/>
  <c r="H82" i="2" l="1"/>
  <c r="I82" i="2" s="1"/>
  <c r="J82" i="2"/>
  <c r="F85" i="2"/>
  <c r="F86" i="2" s="1"/>
  <c r="F87" i="2" s="1"/>
  <c r="F88" i="2" s="1"/>
  <c r="F89" i="2" s="1"/>
  <c r="F90" i="2" s="1"/>
  <c r="F91" i="2" s="1"/>
  <c r="F92" i="2" s="1"/>
  <c r="K92" i="2" s="1"/>
  <c r="D12" i="3" s="1"/>
  <c r="K82" i="2"/>
  <c r="J92" i="2" l="1"/>
  <c r="C12" i="3" s="1"/>
  <c r="H92" i="2"/>
  <c r="I92" i="2" s="1"/>
  <c r="B12" i="3" s="1"/>
  <c r="F94" i="2"/>
  <c r="F95" i="2" s="1"/>
  <c r="F96" i="2" s="1"/>
  <c r="F97" i="2" s="1"/>
  <c r="F98" i="2" s="1"/>
  <c r="F99" i="2" s="1"/>
  <c r="F100" i="2" s="1"/>
  <c r="F101" i="2" s="1"/>
  <c r="F102" i="2" s="1"/>
  <c r="K102" i="2" s="1"/>
  <c r="H102" i="2" l="1"/>
  <c r="I102" i="2" s="1"/>
  <c r="F104" i="2"/>
  <c r="F105" i="2" s="1"/>
  <c r="F106" i="2" s="1"/>
  <c r="F107" i="2" s="1"/>
  <c r="F108" i="2" s="1"/>
  <c r="F109" i="2" s="1"/>
  <c r="F110" i="2" s="1"/>
  <c r="F111" i="2" s="1"/>
  <c r="F112" i="2" s="1"/>
  <c r="K112" i="2" s="1"/>
  <c r="J102" i="2"/>
  <c r="H112" i="2" l="1"/>
  <c r="I112" i="2" s="1"/>
  <c r="J1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Blake Noske</author>
  </authors>
  <commentList>
    <comment ref="A6" authorId="0" shapeId="0" xr:uid="{1AA8F865-25D9-4174-874A-DDD54A80387F}">
      <text>
        <r>
          <rPr>
            <b/>
            <sz val="9"/>
            <color indexed="81"/>
            <rFont val="Tahoma"/>
            <family val="2"/>
          </rPr>
          <t>Blake Noske:</t>
        </r>
        <r>
          <rPr>
            <sz val="9"/>
            <color indexed="81"/>
            <rFont val="Tahoma"/>
            <family val="2"/>
          </rPr>
          <t xml:space="preserve">
New model</t>
        </r>
      </text>
    </comment>
  </commentList>
</comments>
</file>

<file path=xl/sharedStrings.xml><?xml version="1.0" encoding="utf-8"?>
<sst xmlns="http://schemas.openxmlformats.org/spreadsheetml/2006/main" count="824" uniqueCount="48">
  <si>
    <t>Round 6</t>
  </si>
  <si>
    <t>G1</t>
  </si>
  <si>
    <t>G2</t>
  </si>
  <si>
    <t>G3</t>
  </si>
  <si>
    <t>G4</t>
  </si>
  <si>
    <t>G5</t>
  </si>
  <si>
    <t>G6</t>
  </si>
  <si>
    <t>G7</t>
  </si>
  <si>
    <t>G9</t>
  </si>
  <si>
    <t>Bet</t>
  </si>
  <si>
    <t>Accum Win</t>
  </si>
  <si>
    <t>PR</t>
  </si>
  <si>
    <t>LW</t>
  </si>
  <si>
    <t>LL</t>
  </si>
  <si>
    <t>Odds</t>
  </si>
  <si>
    <t>Correct</t>
  </si>
  <si>
    <t>Y</t>
  </si>
  <si>
    <t>N</t>
  </si>
  <si>
    <t>Round 7</t>
  </si>
  <si>
    <t>Opp Loss</t>
  </si>
  <si>
    <t>Round win/loss</t>
  </si>
  <si>
    <t>BW</t>
  </si>
  <si>
    <t>BL</t>
  </si>
  <si>
    <t>The ATM v1</t>
  </si>
  <si>
    <t>Round 8</t>
  </si>
  <si>
    <t>G8</t>
  </si>
  <si>
    <t>The ATM v2</t>
  </si>
  <si>
    <t>For round 8, I based bet size on the probability of the event occuring according to The ATM. Pr &gt; 0.5 is a $5 bet; Pr&gt;0.75 is a $10 bet</t>
  </si>
  <si>
    <t>Round 9</t>
  </si>
  <si>
    <t>Round 10</t>
  </si>
  <si>
    <t>Round 11</t>
  </si>
  <si>
    <t>Round 12</t>
  </si>
  <si>
    <t>Round 13</t>
  </si>
  <si>
    <t>The ATM v3</t>
  </si>
  <si>
    <t>Round 14</t>
  </si>
  <si>
    <t>Round 15</t>
  </si>
  <si>
    <t>Running Profit</t>
  </si>
  <si>
    <t>Predicted outcome</t>
  </si>
  <si>
    <t>Missed opportunity</t>
  </si>
  <si>
    <t>Round Profit</t>
  </si>
  <si>
    <t>Round Return</t>
  </si>
  <si>
    <t>Rolling 4 week return</t>
  </si>
  <si>
    <t>v3</t>
  </si>
  <si>
    <t>Round</t>
  </si>
  <si>
    <t>Return</t>
  </si>
  <si>
    <t>4 week return</t>
  </si>
  <si>
    <t>Total return</t>
  </si>
  <si>
    <t>Total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</si>
</sst>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44" fontId="0" fillId="0" borderId="1" xfId="0" applyNumberFormat="1" applyBorder="1"/>
    <xf numFmtId="0" fontId="0" fillId="0" borderId="2" xfId="0" applyBorder="1"/>
    <xf numFmtId="0" fontId="2" fillId="0" borderId="2" xfId="0" applyFont="1" applyBorder="1"/>
    <xf numFmtId="44" fontId="0" fillId="0" borderId="0" xfId="1" applyFont="1" applyBorder="1"/>
    <xf numFmtId="44" fontId="0" fillId="0" borderId="0" xfId="1" applyFont="1" applyBorder="1" applyAlignment="1">
      <alignment horizontal="center"/>
    </xf>
    <xf numFmtId="0" fontId="0" fillId="0" borderId="3" xfId="0" applyBorder="1"/>
    <xf numFmtId="44" fontId="0" fillId="0" borderId="0" xfId="0" applyNumberFormat="1"/>
    <xf numFmtId="44" fontId="2" fillId="0" borderId="0" xfId="1" applyFont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/>
    <xf numFmtId="164" fontId="0" fillId="0" borderId="0" xfId="2" applyNumberFormat="1" applyFont="1" applyBorder="1"/>
    <xf numFmtId="0" fontId="0" fillId="0" borderId="4" xfId="0" applyBorder="1"/>
    <xf numFmtId="164" fontId="0" fillId="0" borderId="0" xfId="2" applyNumberFormat="1" applyFont="1"/>
    <xf numFmtId="44" fontId="2" fillId="0" borderId="4" xfId="1" applyFont="1" applyBorder="1"/>
    <xf numFmtId="44" fontId="0" fillId="0" borderId="4" xfId="1" applyFont="1" applyBorder="1"/>
    <xf numFmtId="164" fontId="0" fillId="0" borderId="1" xfId="2" applyNumberFormat="1" applyFont="1" applyBorder="1"/>
    <xf numFmtId="164" fontId="0" fillId="0" borderId="0" xfId="2" applyNumberFormat="1" applyFont="1" applyFill="1"/>
    <xf numFmtId="164" fontId="2" fillId="0" borderId="0" xfId="2" applyNumberFormat="1" applyFont="1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'2024 Analysis'!$A$3:$A$17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'2024 Analysis'!$B$3:$B$17</c:f>
              <c:numCache>
                <c:formatCode>0.0%</c:formatCode>
                <c:ptCount val="15"/>
                <c:pt idx="0">
                  <c:v>4.0000000000000015E-2</c:v>
                </c:pt>
                <c:pt idx="1">
                  <c:v>-0.27499999999999997</c:v>
                </c:pt>
                <c:pt idx="2">
                  <c:v>0.31666666666666665</c:v>
                </c:pt>
                <c:pt idx="3">
                  <c:v>0.15875000000000003</c:v>
                </c:pt>
                <c:pt idx="4">
                  <c:v>-0.24666666666666662</c:v>
                </c:pt>
                <c:pt idx="5">
                  <c:v>5.2999999999999971E-2</c:v>
                </c:pt>
                <c:pt idx="6">
                  <c:v>-0.23666666666666664</c:v>
                </c:pt>
                <c:pt idx="7">
                  <c:v>-0.80454545454545456</c:v>
                </c:pt>
                <c:pt idx="8">
                  <c:v>-0.28333333333333316</c:v>
                </c:pt>
                <c:pt idx="9">
                  <c:v>-0.29357142857142843</c:v>
                </c:pt>
                <c:pt idx="10">
                  <c:v>-0.24222222222222234</c:v>
                </c:pt>
                <c:pt idx="11">
                  <c:v>-0.4054545454545454</c:v>
                </c:pt>
                <c:pt idx="12">
                  <c:v>-0.82916666666666694</c:v>
                </c:pt>
                <c:pt idx="13">
                  <c:v>-0.42666666666666669</c:v>
                </c:pt>
                <c:pt idx="14">
                  <c:v>0.503529411764706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C-4268-9BC8-320046A8C30F}"/>
            </c:ext>
          </c:extLst>
        </c:ser>
        <c:ser>
          <c:idx val="1"/>
          <c:order val="1"/>
          <c:tx>
            <c:v>Monthly Return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'2024 Analysis'!$A$3:$A$17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'2024 Analysis'!$C$3:$C$17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9.1923076923076941E-2</c:v>
                </c:pt>
                <c:pt idx="4">
                  <c:v>2.4583333333333363E-2</c:v>
                </c:pt>
                <c:pt idx="5">
                  <c:v>7.8200000000000019E-2</c:v>
                </c:pt>
                <c:pt idx="6">
                  <c:v>-5.4599999999999975E-2</c:v>
                </c:pt>
                <c:pt idx="7">
                  <c:v>-0.31377777777777777</c:v>
                </c:pt>
                <c:pt idx="8">
                  <c:v>-0.32642857142857135</c:v>
                </c:pt>
                <c:pt idx="9">
                  <c:v>-0.39891304347826073</c:v>
                </c:pt>
                <c:pt idx="10">
                  <c:v>-0.41139534883720924</c:v>
                </c:pt>
                <c:pt idx="11">
                  <c:v>-0.30930232558139531</c:v>
                </c:pt>
                <c:pt idx="12">
                  <c:v>-0.45</c:v>
                </c:pt>
                <c:pt idx="13">
                  <c:v>-0.48914893617021282</c:v>
                </c:pt>
                <c:pt idx="14">
                  <c:v>-0.22272727272727272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C-4268-9BC8-320046A8C30F}"/>
            </c:ext>
          </c:extLst>
        </c:ser>
        <c:ser>
          <c:idx val="2"/>
          <c:order val="2"/>
          <c:tx>
            <c:strRef>
              <c:f>'2024 Analysis'!$D$2</c:f>
              <c:strCache>
                <c:ptCount val="1"/>
                <c:pt idx="0">
                  <c:v>Total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'2024 Analysis'!$A$3:$A$17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'2024 Analysis'!$D$3:$D$17</c:f>
              <c:numCache>
                <c:formatCode>0.0%</c:formatCode>
                <c:ptCount val="15"/>
                <c:pt idx="0">
                  <c:v>4.0000000000000015E-2</c:v>
                </c:pt>
                <c:pt idx="1">
                  <c:v>-6.4999999999999974E-2</c:v>
                </c:pt>
                <c:pt idx="2">
                  <c:v>6.2222222222222241E-2</c:v>
                </c:pt>
                <c:pt idx="3">
                  <c:v>9.1923076923076941E-2</c:v>
                </c:pt>
                <c:pt idx="4">
                  <c:v>2.8437500000000025E-2</c:v>
                </c:pt>
                <c:pt idx="5">
                  <c:v>3.1756756756756779E-2</c:v>
                </c:pt>
                <c:pt idx="6">
                  <c:v>-5.6976744186046291E-3</c:v>
                </c:pt>
                <c:pt idx="7">
                  <c:v>-9.6288659793814416E-2</c:v>
                </c:pt>
                <c:pt idx="8">
                  <c:v>-0.11216981132075468</c:v>
                </c:pt>
                <c:pt idx="9">
                  <c:v>-0.13333333333333328</c:v>
                </c:pt>
                <c:pt idx="10">
                  <c:v>-0.1409302325581395</c:v>
                </c:pt>
                <c:pt idx="11">
                  <c:v>-0.16171428571428567</c:v>
                </c:pt>
                <c:pt idx="12">
                  <c:v>-0.2144078947368421</c:v>
                </c:pt>
                <c:pt idx="13">
                  <c:v>-0.23347305389221557</c:v>
                </c:pt>
                <c:pt idx="14">
                  <c:v>-0.16538043478260867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C-4268-9BC8-320046A8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04159"/>
        <c:axId val="1478204639"/>
      </c:lineChart>
      <c:catAx>
        <c:axId val="14782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4639"/>
        <c:crosses val="autoZero"/>
        <c:auto val="1"/>
        <c:lblAlgn val="ctr"/>
        <c:lblOffset val="100"/>
        <c:noMultiLvlLbl val="0"/>
      </c:catAx>
      <c:valAx>
        <c:axId val="14782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14</xdr:col>
      <xdr:colOff>438149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ADE6-C1B2-E884-FA4C-00B0367F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DAA6-32BD-44AE-94AF-396557E18E49}">
  <dimension ref="A1:D65"/>
  <sheetViews>
    <sheetView tabSelected="1" zoomScale="90" zoomScaleNormal="90" workbookViewId="0">
      <selection activeCell="B17" sqref="B17:D17"/>
    </sheetView>
  </sheetViews>
  <sheetFormatPr defaultRowHeight="15" x14ac:dyDescent="0.25"/>
  <cols>
    <col min="1" max="1" width="6.140625" bestFit="1" customWidth="1"/>
    <col min="2" max="2" width="7.7109375" bestFit="1" customWidth="1"/>
    <col min="3" max="3" width="12.42578125" bestFit="1" customWidth="1"/>
    <col min="4" max="4" width="11" bestFit="1" customWidth="1"/>
    <col min="5" max="5" width="3.28515625" customWidth="1"/>
  </cols>
  <sheetData>
    <row r="1" spans="1:4" x14ac:dyDescent="0.25">
      <c r="A1" s="1" t="s">
        <v>42</v>
      </c>
    </row>
    <row r="2" spans="1:4" x14ac:dyDescent="0.25">
      <c r="A2" t="s">
        <v>43</v>
      </c>
      <c r="B2" t="s">
        <v>44</v>
      </c>
      <c r="C2" t="s">
        <v>45</v>
      </c>
      <c r="D2" t="s">
        <v>47</v>
      </c>
    </row>
    <row r="3" spans="1:4" x14ac:dyDescent="0.25">
      <c r="A3">
        <v>10</v>
      </c>
      <c r="B3" s="20">
        <f>'Current RxR'!I11</f>
        <v>4.0000000000000015E-2</v>
      </c>
      <c r="C3" s="20">
        <f>'Current RxR'!J10</f>
        <v>0</v>
      </c>
      <c r="D3" s="20">
        <f>'Current RxR'!K11</f>
        <v>4.0000000000000015E-2</v>
      </c>
    </row>
    <row r="4" spans="1:4" x14ac:dyDescent="0.25">
      <c r="A4">
        <v>11</v>
      </c>
      <c r="B4" s="20">
        <f>'Current RxR'!I21</f>
        <v>-0.27499999999999997</v>
      </c>
      <c r="C4" s="20">
        <f>'Current RxR'!J21</f>
        <v>0</v>
      </c>
      <c r="D4" s="20">
        <f>'Current RxR'!K21</f>
        <v>-6.4999999999999974E-2</v>
      </c>
    </row>
    <row r="5" spans="1:4" x14ac:dyDescent="0.25">
      <c r="A5">
        <v>12</v>
      </c>
      <c r="B5" s="20">
        <f>'Current RxR'!I29</f>
        <v>0.31666666666666665</v>
      </c>
      <c r="C5" s="20">
        <f>'Current RxR'!J29</f>
        <v>0</v>
      </c>
      <c r="D5" s="20">
        <f>'Current RxR'!K29</f>
        <v>6.2222222222222241E-2</v>
      </c>
    </row>
    <row r="6" spans="1:4" x14ac:dyDescent="0.25">
      <c r="A6">
        <v>13</v>
      </c>
      <c r="B6" s="20">
        <f>'Current RxR'!I38</f>
        <v>0.15875000000000003</v>
      </c>
      <c r="C6" s="20">
        <f>'Current RxR'!J38</f>
        <v>9.1923076923076941E-2</v>
      </c>
      <c r="D6" s="20">
        <f>'Current RxR'!K38</f>
        <v>9.1923076923076941E-2</v>
      </c>
    </row>
    <row r="7" spans="1:4" x14ac:dyDescent="0.25">
      <c r="A7">
        <v>14</v>
      </c>
      <c r="B7" s="20">
        <f>'Current RxR'!I45</f>
        <v>-0.24666666666666662</v>
      </c>
      <c r="C7" s="20">
        <f>'Current RxR'!J45</f>
        <v>2.4583333333333363E-2</v>
      </c>
      <c r="D7" s="20">
        <f>'Current RxR'!K45</f>
        <v>2.8437500000000025E-2</v>
      </c>
    </row>
    <row r="8" spans="1:4" x14ac:dyDescent="0.25">
      <c r="A8">
        <v>15</v>
      </c>
      <c r="B8" s="20">
        <f>'Current RxR'!I52</f>
        <v>5.2999999999999971E-2</v>
      </c>
      <c r="C8" s="20">
        <f>'Current RxR'!J52</f>
        <v>7.8200000000000019E-2</v>
      </c>
      <c r="D8" s="20">
        <f>'Current RxR'!K52</f>
        <v>3.1756756756756779E-2</v>
      </c>
    </row>
    <row r="9" spans="1:4" x14ac:dyDescent="0.25">
      <c r="A9">
        <v>16</v>
      </c>
      <c r="B9" s="20">
        <f>'Current RxR'!I62</f>
        <v>-0.23666666666666664</v>
      </c>
      <c r="C9" s="20">
        <f>'Current RxR'!J62</f>
        <v>-5.4599999999999975E-2</v>
      </c>
      <c r="D9" s="20">
        <f>'Current RxR'!K62</f>
        <v>-5.6976744186046291E-3</v>
      </c>
    </row>
    <row r="10" spans="1:4" x14ac:dyDescent="0.25">
      <c r="A10">
        <v>17</v>
      </c>
      <c r="B10" s="20">
        <f>'Current RxR'!I72</f>
        <v>-0.80454545454545456</v>
      </c>
      <c r="C10" s="20">
        <f>'Current RxR'!J72</f>
        <v>-0.31377777777777777</v>
      </c>
      <c r="D10" s="20">
        <f>'Current RxR'!K72</f>
        <v>-9.6288659793814416E-2</v>
      </c>
    </row>
    <row r="11" spans="1:4" x14ac:dyDescent="0.25">
      <c r="A11">
        <v>18</v>
      </c>
      <c r="B11" s="20">
        <f>'Current RxR'!I82</f>
        <v>-0.28333333333333316</v>
      </c>
      <c r="C11" s="20">
        <f>'Current RxR'!J82</f>
        <v>-0.32642857142857135</v>
      </c>
      <c r="D11" s="20">
        <f>'Current RxR'!K82</f>
        <v>-0.11216981132075468</v>
      </c>
    </row>
    <row r="12" spans="1:4" x14ac:dyDescent="0.25">
      <c r="A12">
        <v>19</v>
      </c>
      <c r="B12" s="20">
        <f>'Current RxR'!I92</f>
        <v>-0.29357142857142843</v>
      </c>
      <c r="C12" s="20">
        <f>'Current RxR'!J92</f>
        <v>-0.39891304347826073</v>
      </c>
      <c r="D12" s="20">
        <f>'Current RxR'!K92</f>
        <v>-0.13333333333333328</v>
      </c>
    </row>
    <row r="13" spans="1:4" x14ac:dyDescent="0.25">
      <c r="A13">
        <v>20</v>
      </c>
      <c r="B13" s="20">
        <f>'Current RxR'!I102</f>
        <v>-0.24222222222222234</v>
      </c>
      <c r="C13" s="20">
        <f>'Current RxR'!J102</f>
        <v>-0.41139534883720924</v>
      </c>
      <c r="D13" s="20">
        <f>'Current RxR'!K102</f>
        <v>-0.1409302325581395</v>
      </c>
    </row>
    <row r="14" spans="1:4" x14ac:dyDescent="0.25">
      <c r="A14">
        <v>21</v>
      </c>
      <c r="B14" s="20">
        <f>'Current RxR'!I112</f>
        <v>-0.4054545454545454</v>
      </c>
      <c r="C14" s="20">
        <f>'Current RxR'!J112</f>
        <v>-0.30930232558139531</v>
      </c>
      <c r="D14" s="20">
        <f>'Current RxR'!K112</f>
        <v>-0.16171428571428567</v>
      </c>
    </row>
    <row r="15" spans="1:4" x14ac:dyDescent="0.25">
      <c r="A15">
        <v>22</v>
      </c>
      <c r="B15" s="20">
        <f>'Current RxR'!I122</f>
        <v>-0.82916666666666694</v>
      </c>
      <c r="C15" s="20">
        <f>'Current RxR'!J122</f>
        <v>-0.45</v>
      </c>
      <c r="D15" s="20">
        <f>'Current RxR'!K122</f>
        <v>-0.2144078947368421</v>
      </c>
    </row>
    <row r="16" spans="1:4" x14ac:dyDescent="0.25">
      <c r="A16">
        <v>23</v>
      </c>
      <c r="B16" s="20">
        <f>'Current RxR'!I132</f>
        <v>-0.42666666666666669</v>
      </c>
      <c r="C16" s="20">
        <f>'Current RxR'!J132</f>
        <v>-0.48914893617021282</v>
      </c>
      <c r="D16" s="20">
        <f>'Current RxR'!K132</f>
        <v>-0.23347305389221557</v>
      </c>
    </row>
    <row r="17" spans="1:4" x14ac:dyDescent="0.25">
      <c r="A17">
        <v>24</v>
      </c>
      <c r="B17" s="20">
        <f>'Current RxR'!I142</f>
        <v>0.503529411764706</v>
      </c>
      <c r="C17" s="20">
        <f>'Current RxR'!J142</f>
        <v>-0.22272727272727272</v>
      </c>
      <c r="D17" s="20">
        <f>'Current RxR'!K142</f>
        <v>-0.16538043478260867</v>
      </c>
    </row>
    <row r="18" spans="1:4" x14ac:dyDescent="0.25">
      <c r="A18" s="1"/>
    </row>
    <row r="22" spans="1:4" x14ac:dyDescent="0.25">
      <c r="B22" s="24"/>
      <c r="C22" s="24"/>
      <c r="D22" s="24"/>
    </row>
    <row r="23" spans="1:4" x14ac:dyDescent="0.25">
      <c r="B23" s="24"/>
      <c r="C23" s="24"/>
      <c r="D23" s="24"/>
    </row>
    <row r="24" spans="1:4" x14ac:dyDescent="0.25">
      <c r="B24" s="24"/>
      <c r="C24" s="24"/>
      <c r="D24" s="24"/>
    </row>
    <row r="25" spans="1:4" x14ac:dyDescent="0.25">
      <c r="B25" s="24"/>
      <c r="C25" s="24"/>
      <c r="D25" s="24"/>
    </row>
    <row r="26" spans="1:4" x14ac:dyDescent="0.25">
      <c r="B26" s="24"/>
      <c r="C26" s="24"/>
      <c r="D26" s="24"/>
    </row>
    <row r="27" spans="1:4" x14ac:dyDescent="0.25">
      <c r="B27" s="24"/>
      <c r="C27" s="24"/>
      <c r="D27" s="24"/>
    </row>
    <row r="28" spans="1:4" x14ac:dyDescent="0.25">
      <c r="B28" s="24"/>
      <c r="C28" s="24"/>
      <c r="D28" s="24"/>
    </row>
    <row r="29" spans="1:4" x14ac:dyDescent="0.25">
      <c r="B29" s="24"/>
      <c r="C29" s="24"/>
      <c r="D29" s="24"/>
    </row>
    <row r="30" spans="1:4" x14ac:dyDescent="0.25">
      <c r="B30" s="24"/>
      <c r="C30" s="24"/>
      <c r="D30" s="24"/>
    </row>
    <row r="31" spans="1:4" x14ac:dyDescent="0.25">
      <c r="B31" s="24"/>
      <c r="C31" s="24"/>
      <c r="D31" s="24"/>
    </row>
    <row r="35" spans="1:4" x14ac:dyDescent="0.25">
      <c r="A35" s="1"/>
    </row>
    <row r="39" spans="1:4" x14ac:dyDescent="0.25">
      <c r="B39" s="24"/>
      <c r="C39" s="24"/>
      <c r="D39" s="24"/>
    </row>
    <row r="40" spans="1:4" x14ac:dyDescent="0.25">
      <c r="B40" s="24"/>
      <c r="C40" s="24"/>
      <c r="D40" s="24"/>
    </row>
    <row r="41" spans="1:4" x14ac:dyDescent="0.25">
      <c r="B41" s="24"/>
      <c r="C41" s="24"/>
      <c r="D41" s="24"/>
    </row>
    <row r="42" spans="1:4" x14ac:dyDescent="0.25">
      <c r="B42" s="24"/>
      <c r="C42" s="24"/>
      <c r="D42" s="24"/>
    </row>
    <row r="43" spans="1:4" x14ac:dyDescent="0.25">
      <c r="B43" s="24"/>
      <c r="C43" s="24"/>
      <c r="D43" s="24"/>
    </row>
    <row r="44" spans="1:4" x14ac:dyDescent="0.25">
      <c r="B44" s="24"/>
      <c r="C44" s="24"/>
      <c r="D44" s="24"/>
    </row>
    <row r="45" spans="1:4" x14ac:dyDescent="0.25">
      <c r="B45" s="24"/>
      <c r="C45" s="24"/>
      <c r="D45" s="24"/>
    </row>
    <row r="46" spans="1:4" x14ac:dyDescent="0.25">
      <c r="B46" s="24"/>
      <c r="C46" s="24"/>
      <c r="D46" s="24"/>
    </row>
    <row r="47" spans="1:4" x14ac:dyDescent="0.25">
      <c r="B47" s="24"/>
      <c r="C47" s="24"/>
      <c r="D47" s="24"/>
    </row>
    <row r="48" spans="1:4" x14ac:dyDescent="0.25">
      <c r="B48" s="24"/>
      <c r="C48" s="24"/>
      <c r="D48" s="24"/>
    </row>
    <row r="52" spans="1:4" x14ac:dyDescent="0.25">
      <c r="A52" s="1"/>
    </row>
    <row r="56" spans="1:4" x14ac:dyDescent="0.25">
      <c r="B56" s="24"/>
      <c r="C56" s="24"/>
      <c r="D56" s="24"/>
    </row>
    <row r="57" spans="1:4" x14ac:dyDescent="0.25">
      <c r="B57" s="24"/>
      <c r="C57" s="24"/>
      <c r="D57" s="24"/>
    </row>
    <row r="58" spans="1:4" x14ac:dyDescent="0.25">
      <c r="B58" s="24"/>
      <c r="C58" s="24"/>
      <c r="D58" s="24"/>
    </row>
    <row r="59" spans="1:4" x14ac:dyDescent="0.25">
      <c r="B59" s="24"/>
      <c r="C59" s="24"/>
      <c r="D59" s="24"/>
    </row>
    <row r="60" spans="1:4" x14ac:dyDescent="0.25">
      <c r="B60" s="24"/>
      <c r="C60" s="24"/>
      <c r="D60" s="24"/>
    </row>
    <row r="61" spans="1:4" x14ac:dyDescent="0.25">
      <c r="B61" s="24"/>
      <c r="C61" s="24"/>
      <c r="D61" s="24"/>
    </row>
    <row r="62" spans="1:4" x14ac:dyDescent="0.25">
      <c r="B62" s="24"/>
      <c r="C62" s="24"/>
      <c r="D62" s="24"/>
    </row>
    <row r="63" spans="1:4" x14ac:dyDescent="0.25">
      <c r="B63" s="24"/>
      <c r="C63" s="24"/>
      <c r="D63" s="24"/>
    </row>
    <row r="64" spans="1:4" x14ac:dyDescent="0.25">
      <c r="B64" s="24"/>
      <c r="C64" s="24"/>
      <c r="D64" s="24"/>
    </row>
    <row r="65" spans="2:4" x14ac:dyDescent="0.25">
      <c r="B65" s="24"/>
      <c r="C65" s="24"/>
      <c r="D65" s="2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3ADF-0B82-4928-9891-AFF038345FD5}">
  <sheetPr>
    <tabColor rgb="FFFFFF00"/>
  </sheetPr>
  <dimension ref="A1:K142"/>
  <sheetViews>
    <sheetView zoomScale="80" zoomScaleNormal="80" workbookViewId="0">
      <pane ySplit="2" topLeftCell="A121" activePane="bottomLeft" state="frozen"/>
      <selection pane="bottomLeft" activeCell="E143" sqref="E143"/>
    </sheetView>
  </sheetViews>
  <sheetFormatPr defaultRowHeight="15" x14ac:dyDescent="0.25"/>
  <cols>
    <col min="1" max="1" width="3.5703125" bestFit="1" customWidth="1"/>
    <col min="2" max="2" width="18.28515625" bestFit="1" customWidth="1"/>
    <col min="6" max="6" width="15.28515625" bestFit="1" customWidth="1"/>
    <col min="7" max="7" width="20.140625" style="19" bestFit="1" customWidth="1"/>
    <col min="8" max="8" width="11.85546875" bestFit="1" customWidth="1"/>
    <col min="9" max="9" width="13.28515625" bestFit="1" customWidth="1"/>
    <col min="10" max="10" width="19.5703125" style="20" bestFit="1" customWidth="1"/>
    <col min="11" max="11" width="11.85546875" style="7" bestFit="1" customWidth="1"/>
  </cols>
  <sheetData>
    <row r="1" spans="1:11" x14ac:dyDescent="0.25">
      <c r="A1" s="26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25">
      <c r="A2" s="10">
        <v>10</v>
      </c>
      <c r="B2" s="1" t="s">
        <v>37</v>
      </c>
      <c r="C2" s="15" t="s">
        <v>9</v>
      </c>
      <c r="D2" s="15" t="s">
        <v>14</v>
      </c>
      <c r="E2" s="16" t="s">
        <v>15</v>
      </c>
      <c r="F2" s="15" t="s">
        <v>36</v>
      </c>
      <c r="G2" s="21" t="s">
        <v>38</v>
      </c>
      <c r="H2" s="17" t="s">
        <v>39</v>
      </c>
      <c r="I2" s="17" t="s">
        <v>40</v>
      </c>
      <c r="J2" s="25" t="s">
        <v>41</v>
      </c>
      <c r="K2" s="6" t="s">
        <v>46</v>
      </c>
    </row>
    <row r="3" spans="1:11" x14ac:dyDescent="0.25">
      <c r="A3" t="s">
        <v>1</v>
      </c>
      <c r="B3" t="s">
        <v>13</v>
      </c>
      <c r="C3" s="2">
        <v>0</v>
      </c>
      <c r="D3" s="2">
        <v>2.25</v>
      </c>
      <c r="E3" s="5" t="s">
        <v>17</v>
      </c>
      <c r="F3" s="2">
        <f>F1+IF(E3="Y",C3*(D3-1),IF(E3="N",-C3,0))</f>
        <v>0</v>
      </c>
      <c r="G3" s="22">
        <f t="shared" ref="G3:G8" si="0">IF(AND(C3=0,E3="Y"),5*(D3-1),0)</f>
        <v>0</v>
      </c>
    </row>
    <row r="4" spans="1:11" x14ac:dyDescent="0.25">
      <c r="A4" t="s">
        <v>2</v>
      </c>
      <c r="B4" t="s">
        <v>12</v>
      </c>
      <c r="C4" s="2">
        <v>10</v>
      </c>
      <c r="D4" s="2">
        <v>2.12</v>
      </c>
      <c r="E4" s="5" t="s">
        <v>17</v>
      </c>
      <c r="F4" s="2">
        <f t="shared" ref="F4:F11" si="1">F3+IF(E4="Y",C4*(D4-1),IF(E4="N",-C4,0))</f>
        <v>-10</v>
      </c>
      <c r="G4" s="22">
        <f t="shared" si="0"/>
        <v>0</v>
      </c>
    </row>
    <row r="5" spans="1:11" x14ac:dyDescent="0.25">
      <c r="A5" t="s">
        <v>3</v>
      </c>
      <c r="B5" t="s">
        <v>13</v>
      </c>
      <c r="C5" s="2">
        <v>10</v>
      </c>
      <c r="D5" s="2">
        <v>4</v>
      </c>
      <c r="E5" s="5" t="s">
        <v>17</v>
      </c>
      <c r="F5" s="2">
        <f t="shared" si="1"/>
        <v>-20</v>
      </c>
      <c r="G5" s="22">
        <f t="shared" si="0"/>
        <v>0</v>
      </c>
    </row>
    <row r="6" spans="1:11" x14ac:dyDescent="0.25">
      <c r="A6" t="s">
        <v>4</v>
      </c>
      <c r="B6" t="s">
        <v>13</v>
      </c>
      <c r="C6" s="2">
        <v>10</v>
      </c>
      <c r="D6" s="2">
        <v>3.7</v>
      </c>
      <c r="E6" s="5" t="s">
        <v>16</v>
      </c>
      <c r="F6" s="2">
        <f t="shared" si="1"/>
        <v>7</v>
      </c>
      <c r="G6" s="22">
        <f t="shared" si="0"/>
        <v>0</v>
      </c>
    </row>
    <row r="7" spans="1:11" x14ac:dyDescent="0.25">
      <c r="A7" t="s">
        <v>5</v>
      </c>
      <c r="B7" t="s">
        <v>13</v>
      </c>
      <c r="C7" s="2">
        <v>10</v>
      </c>
      <c r="D7" s="2">
        <v>2.5</v>
      </c>
      <c r="E7" s="5" t="s">
        <v>16</v>
      </c>
      <c r="F7" s="2">
        <f t="shared" si="1"/>
        <v>22</v>
      </c>
      <c r="G7" s="22">
        <f t="shared" si="0"/>
        <v>0</v>
      </c>
    </row>
    <row r="8" spans="1:11" x14ac:dyDescent="0.25">
      <c r="A8" t="s">
        <v>6</v>
      </c>
      <c r="B8" t="s">
        <v>12</v>
      </c>
      <c r="C8" s="2">
        <v>10</v>
      </c>
      <c r="D8" s="2">
        <v>2.5</v>
      </c>
      <c r="E8" s="5" t="s">
        <v>17</v>
      </c>
      <c r="F8" s="2">
        <f t="shared" si="1"/>
        <v>12</v>
      </c>
      <c r="G8" s="22">
        <f t="shared" si="0"/>
        <v>0</v>
      </c>
      <c r="H8" s="14"/>
    </row>
    <row r="9" spans="1:11" x14ac:dyDescent="0.25">
      <c r="A9" t="s">
        <v>7</v>
      </c>
      <c r="B9" t="s">
        <v>12</v>
      </c>
      <c r="C9" s="2">
        <v>10</v>
      </c>
      <c r="D9" s="2">
        <v>2.75</v>
      </c>
      <c r="E9" s="5" t="s">
        <v>17</v>
      </c>
      <c r="F9" s="2">
        <f t="shared" si="1"/>
        <v>2</v>
      </c>
      <c r="G9" s="22">
        <f>IF(AND(C9=0,E9="Y"),5*(D9-1),0)</f>
        <v>0</v>
      </c>
      <c r="H9" s="14"/>
    </row>
    <row r="10" spans="1:11" x14ac:dyDescent="0.25">
      <c r="A10" t="s">
        <v>25</v>
      </c>
      <c r="B10" t="s">
        <v>12</v>
      </c>
      <c r="C10" s="2">
        <v>10</v>
      </c>
      <c r="D10" s="2">
        <v>2.12</v>
      </c>
      <c r="E10" s="5" t="s">
        <v>16</v>
      </c>
      <c r="F10" s="2">
        <f t="shared" si="1"/>
        <v>13.200000000000001</v>
      </c>
      <c r="G10" s="22">
        <f>IF(AND(C10=0,E10="Y"),5*(D10-1),0)</f>
        <v>0</v>
      </c>
      <c r="H10" s="14"/>
      <c r="I10" s="18"/>
      <c r="K10" s="23"/>
    </row>
    <row r="11" spans="1:11" x14ac:dyDescent="0.25">
      <c r="A11" t="s">
        <v>8</v>
      </c>
      <c r="B11" t="s">
        <v>13</v>
      </c>
      <c r="C11" s="2">
        <v>10</v>
      </c>
      <c r="D11" s="2">
        <v>2.08</v>
      </c>
      <c r="E11" s="5" t="s">
        <v>17</v>
      </c>
      <c r="F11" s="2">
        <f t="shared" si="1"/>
        <v>3.2000000000000011</v>
      </c>
      <c r="G11" s="22">
        <f>IF(AND(C11=0,E11="Y"),5*(D11-1),0)</f>
        <v>0</v>
      </c>
      <c r="H11" s="14">
        <f>F11-F1</f>
        <v>3.2000000000000011</v>
      </c>
      <c r="I11" s="18">
        <f>H11/SUM(C3:C11)</f>
        <v>4.0000000000000015E-2</v>
      </c>
      <c r="J11" s="20">
        <v>0</v>
      </c>
      <c r="K11" s="23">
        <f>F11/SUM(C$1:C11)</f>
        <v>4.0000000000000015E-2</v>
      </c>
    </row>
    <row r="12" spans="1:11" x14ac:dyDescent="0.25">
      <c r="A12" s="1">
        <v>11</v>
      </c>
      <c r="C12" s="2"/>
      <c r="D12" s="2"/>
      <c r="E12" s="5"/>
      <c r="F12" s="2"/>
      <c r="G12" s="22"/>
    </row>
    <row r="13" spans="1:11" x14ac:dyDescent="0.25">
      <c r="A13" t="s">
        <v>1</v>
      </c>
      <c r="B13" t="s">
        <v>13</v>
      </c>
      <c r="C13" s="2">
        <v>0</v>
      </c>
      <c r="D13" s="2">
        <v>2.15</v>
      </c>
      <c r="E13" s="5" t="s">
        <v>16</v>
      </c>
      <c r="F13" s="2">
        <f>F11+IF(E13="Y",C13*(D13-1),IF(E13="N",-C13,0))</f>
        <v>3.2000000000000011</v>
      </c>
      <c r="G13" s="22">
        <f t="shared" ref="G13:G21" si="2">IF(AND(C13=0,E13="Y"),5*(D13-1),0)</f>
        <v>5.75</v>
      </c>
    </row>
    <row r="14" spans="1:11" x14ac:dyDescent="0.25">
      <c r="A14" t="s">
        <v>2</v>
      </c>
      <c r="B14" t="s">
        <v>13</v>
      </c>
      <c r="C14" s="2">
        <v>0</v>
      </c>
      <c r="D14" s="2">
        <v>2.25</v>
      </c>
      <c r="E14" s="5" t="s">
        <v>17</v>
      </c>
      <c r="F14" s="2">
        <f>F13+IF(E14="Y",C14*(D14-1),IF(E14="N",-C14,0))</f>
        <v>3.2000000000000011</v>
      </c>
      <c r="G14" s="22">
        <f t="shared" si="2"/>
        <v>0</v>
      </c>
    </row>
    <row r="15" spans="1:11" x14ac:dyDescent="0.25">
      <c r="A15" t="s">
        <v>3</v>
      </c>
      <c r="B15" t="s">
        <v>13</v>
      </c>
      <c r="C15" s="2">
        <v>10</v>
      </c>
      <c r="D15" s="2">
        <v>2.4500000000000002</v>
      </c>
      <c r="E15" s="5" t="s">
        <v>17</v>
      </c>
      <c r="F15" s="2">
        <f t="shared" ref="F15:F21" si="3">F14+IF(E15="Y",C15*(D15-1),IF(E15="N",-C15,0))</f>
        <v>-6.7999999999999989</v>
      </c>
      <c r="G15" s="22">
        <f t="shared" si="2"/>
        <v>0</v>
      </c>
    </row>
    <row r="16" spans="1:11" x14ac:dyDescent="0.25">
      <c r="A16" t="s">
        <v>4</v>
      </c>
      <c r="B16" t="s">
        <v>13</v>
      </c>
      <c r="C16" s="2">
        <v>10</v>
      </c>
      <c r="D16" s="2">
        <v>3.3</v>
      </c>
      <c r="E16" s="5" t="s">
        <v>17</v>
      </c>
      <c r="F16" s="2">
        <f t="shared" si="3"/>
        <v>-16.799999999999997</v>
      </c>
      <c r="G16" s="22">
        <f t="shared" si="2"/>
        <v>0</v>
      </c>
    </row>
    <row r="17" spans="1:11" x14ac:dyDescent="0.25">
      <c r="A17" t="s">
        <v>5</v>
      </c>
      <c r="B17" t="s">
        <v>13</v>
      </c>
      <c r="C17" s="2">
        <v>10</v>
      </c>
      <c r="D17" s="2">
        <v>2.9</v>
      </c>
      <c r="E17" s="5" t="s">
        <v>16</v>
      </c>
      <c r="F17" s="2">
        <f t="shared" si="3"/>
        <v>2.2000000000000028</v>
      </c>
      <c r="G17" s="22">
        <f t="shared" si="2"/>
        <v>0</v>
      </c>
    </row>
    <row r="18" spans="1:11" x14ac:dyDescent="0.25">
      <c r="A18" t="s">
        <v>6</v>
      </c>
      <c r="B18" t="s">
        <v>22</v>
      </c>
      <c r="C18" s="2">
        <v>0</v>
      </c>
      <c r="D18" s="2">
        <v>1.69</v>
      </c>
      <c r="E18" s="5" t="s">
        <v>17</v>
      </c>
      <c r="F18" s="2">
        <f t="shared" si="3"/>
        <v>2.2000000000000028</v>
      </c>
      <c r="G18" s="22">
        <f t="shared" si="2"/>
        <v>0</v>
      </c>
    </row>
    <row r="19" spans="1:11" x14ac:dyDescent="0.25">
      <c r="A19" t="s">
        <v>7</v>
      </c>
      <c r="B19" t="s">
        <v>13</v>
      </c>
      <c r="C19" s="2">
        <v>0</v>
      </c>
      <c r="D19" s="2">
        <v>2.0299999999999998</v>
      </c>
      <c r="E19" s="5" t="s">
        <v>17</v>
      </c>
      <c r="F19" s="2">
        <f t="shared" si="3"/>
        <v>2.2000000000000028</v>
      </c>
      <c r="G19" s="22">
        <f t="shared" si="2"/>
        <v>0</v>
      </c>
    </row>
    <row r="20" spans="1:11" x14ac:dyDescent="0.25">
      <c r="A20" t="s">
        <v>25</v>
      </c>
      <c r="B20" t="s">
        <v>13</v>
      </c>
      <c r="C20" s="2">
        <v>10</v>
      </c>
      <c r="D20" s="2">
        <v>3.6</v>
      </c>
      <c r="E20" s="5" t="s">
        <v>17</v>
      </c>
      <c r="F20" s="2">
        <f t="shared" si="3"/>
        <v>-7.7999999999999972</v>
      </c>
      <c r="G20" s="22">
        <f t="shared" si="2"/>
        <v>0</v>
      </c>
    </row>
    <row r="21" spans="1:11" x14ac:dyDescent="0.25">
      <c r="A21" t="s">
        <v>8</v>
      </c>
      <c r="B21" t="s">
        <v>12</v>
      </c>
      <c r="C21" s="2">
        <v>0</v>
      </c>
      <c r="D21" s="2">
        <v>2.0699999999999998</v>
      </c>
      <c r="E21" s="5" t="s">
        <v>17</v>
      </c>
      <c r="F21" s="2">
        <f t="shared" si="3"/>
        <v>-7.7999999999999972</v>
      </c>
      <c r="G21" s="22">
        <f t="shared" si="2"/>
        <v>0</v>
      </c>
      <c r="H21" s="14">
        <f>F21-F11</f>
        <v>-10.999999999999998</v>
      </c>
      <c r="I21" s="18">
        <f>H21/SUM(C13:C21)</f>
        <v>-0.27499999999999997</v>
      </c>
      <c r="J21" s="20">
        <v>0</v>
      </c>
      <c r="K21" s="23">
        <f>F21/SUM(C$1:C21)</f>
        <v>-6.4999999999999974E-2</v>
      </c>
    </row>
    <row r="22" spans="1:11" x14ac:dyDescent="0.25">
      <c r="A22" s="1">
        <v>12</v>
      </c>
      <c r="C22" s="2"/>
      <c r="D22" s="2"/>
      <c r="E22" s="5"/>
      <c r="F22" s="2"/>
      <c r="G22" s="22"/>
    </row>
    <row r="23" spans="1:11" x14ac:dyDescent="0.25">
      <c r="A23" t="s">
        <v>1</v>
      </c>
      <c r="B23" t="s">
        <v>12</v>
      </c>
      <c r="C23" s="2">
        <v>0</v>
      </c>
      <c r="D23" s="2">
        <v>2.2000000000000002</v>
      </c>
      <c r="E23" s="5" t="s">
        <v>17</v>
      </c>
      <c r="F23" s="2">
        <f>F21+IF(E23="Y",C23*(D23-1),IF(E23="N",-C23,0))</f>
        <v>-7.7999999999999972</v>
      </c>
      <c r="G23" s="22">
        <f t="shared" ref="G23:G29" si="4">IF(AND(C23=0,E23="Y"),5*(D23-1),0)</f>
        <v>0</v>
      </c>
    </row>
    <row r="24" spans="1:11" x14ac:dyDescent="0.25">
      <c r="A24" t="s">
        <v>2</v>
      </c>
      <c r="B24" t="s">
        <v>13</v>
      </c>
      <c r="C24" s="2">
        <v>10</v>
      </c>
      <c r="D24" s="2">
        <v>2.6</v>
      </c>
      <c r="E24" s="5" t="s">
        <v>16</v>
      </c>
      <c r="F24" s="2">
        <f t="shared" ref="F24:F29" si="5">F23+IF(E24="Y",C24*(D24-1),IF(E24="N",-C24,0))</f>
        <v>8.2000000000000028</v>
      </c>
      <c r="G24" s="22">
        <f t="shared" si="4"/>
        <v>0</v>
      </c>
    </row>
    <row r="25" spans="1:11" x14ac:dyDescent="0.25">
      <c r="A25" t="s">
        <v>3</v>
      </c>
      <c r="B25" t="s">
        <v>13</v>
      </c>
      <c r="C25" s="2">
        <v>10</v>
      </c>
      <c r="D25" s="2">
        <v>2.15</v>
      </c>
      <c r="E25" s="5" t="s">
        <v>17</v>
      </c>
      <c r="F25" s="2">
        <f t="shared" si="5"/>
        <v>-1.7999999999999972</v>
      </c>
      <c r="G25" s="22">
        <f t="shared" si="4"/>
        <v>0</v>
      </c>
    </row>
    <row r="26" spans="1:11" x14ac:dyDescent="0.25">
      <c r="A26" t="s">
        <v>4</v>
      </c>
      <c r="B26" t="s">
        <v>13</v>
      </c>
      <c r="C26" s="2">
        <v>10</v>
      </c>
      <c r="D26" s="2">
        <v>2.4500000000000002</v>
      </c>
      <c r="E26" s="5" t="s">
        <v>16</v>
      </c>
      <c r="F26" s="2">
        <f t="shared" si="5"/>
        <v>12.700000000000005</v>
      </c>
      <c r="G26" s="22">
        <f t="shared" si="4"/>
        <v>0</v>
      </c>
    </row>
    <row r="27" spans="1:11" x14ac:dyDescent="0.25">
      <c r="A27" t="s">
        <v>5</v>
      </c>
      <c r="B27" t="s">
        <v>12</v>
      </c>
      <c r="C27" s="2">
        <v>10</v>
      </c>
      <c r="D27" s="2">
        <v>2.85</v>
      </c>
      <c r="E27" s="5" t="s">
        <v>16</v>
      </c>
      <c r="F27" s="2">
        <f t="shared" si="5"/>
        <v>31.200000000000003</v>
      </c>
      <c r="G27" s="22">
        <f t="shared" si="4"/>
        <v>0</v>
      </c>
    </row>
    <row r="28" spans="1:11" x14ac:dyDescent="0.25">
      <c r="A28" t="s">
        <v>6</v>
      </c>
      <c r="B28" t="s">
        <v>13</v>
      </c>
      <c r="C28" s="2">
        <v>10</v>
      </c>
      <c r="D28" s="2">
        <v>2.95</v>
      </c>
      <c r="E28" s="5" t="s">
        <v>17</v>
      </c>
      <c r="F28" s="2">
        <f t="shared" si="5"/>
        <v>21.200000000000003</v>
      </c>
      <c r="G28" s="22">
        <f t="shared" si="4"/>
        <v>0</v>
      </c>
    </row>
    <row r="29" spans="1:11" x14ac:dyDescent="0.25">
      <c r="A29" t="s">
        <v>7</v>
      </c>
      <c r="B29" t="s">
        <v>13</v>
      </c>
      <c r="C29" s="2">
        <v>10</v>
      </c>
      <c r="D29" s="2">
        <v>2.6</v>
      </c>
      <c r="E29" s="5" t="s">
        <v>17</v>
      </c>
      <c r="F29" s="2">
        <f t="shared" si="5"/>
        <v>11.200000000000003</v>
      </c>
      <c r="G29" s="22">
        <f t="shared" si="4"/>
        <v>0</v>
      </c>
      <c r="H29" s="14">
        <f>F29-F21</f>
        <v>19</v>
      </c>
      <c r="I29" s="18">
        <f>H29/SUM(C23:C29)</f>
        <v>0.31666666666666665</v>
      </c>
      <c r="J29" s="20">
        <v>0</v>
      </c>
      <c r="K29" s="23">
        <f>F29/SUM(C$1:C29)</f>
        <v>6.2222222222222241E-2</v>
      </c>
    </row>
    <row r="30" spans="1:11" x14ac:dyDescent="0.25">
      <c r="A30" s="1">
        <v>13</v>
      </c>
      <c r="C30" s="2"/>
      <c r="D30" s="2"/>
      <c r="E30" s="5"/>
      <c r="F30" s="2"/>
      <c r="G30" s="22"/>
    </row>
    <row r="31" spans="1:11" x14ac:dyDescent="0.25">
      <c r="A31" t="s">
        <v>1</v>
      </c>
      <c r="B31" t="s">
        <v>12</v>
      </c>
      <c r="C31" s="2">
        <v>10</v>
      </c>
      <c r="D31" s="2">
        <v>2.12</v>
      </c>
      <c r="E31" s="5" t="s">
        <v>17</v>
      </c>
      <c r="F31" s="2">
        <f>F29+IF(E31="Y",C31*(D31-1),IF(E31="N",-C31,0))</f>
        <v>1.2000000000000028</v>
      </c>
      <c r="G31" s="22">
        <f t="shared" ref="G31:G38" si="6">IF(AND(C31=0,E31="Y"),5*(D31-1),0)</f>
        <v>0</v>
      </c>
    </row>
    <row r="32" spans="1:11" x14ac:dyDescent="0.25">
      <c r="A32" t="s">
        <v>2</v>
      </c>
      <c r="B32" t="s">
        <v>13</v>
      </c>
      <c r="C32" s="2">
        <v>10</v>
      </c>
      <c r="D32" s="2">
        <v>2.9</v>
      </c>
      <c r="E32" s="5" t="s">
        <v>17</v>
      </c>
      <c r="F32" s="2">
        <f t="shared" ref="F32:F38" si="7">F31+IF(E32="Y",C32*(D32-1),IF(E32="N",-C32,0))</f>
        <v>-8.7999999999999972</v>
      </c>
      <c r="G32" s="22">
        <f t="shared" si="6"/>
        <v>0</v>
      </c>
    </row>
    <row r="33" spans="1:11" x14ac:dyDescent="0.25">
      <c r="A33" t="s">
        <v>3</v>
      </c>
      <c r="B33" t="s">
        <v>12</v>
      </c>
      <c r="C33" s="2">
        <v>10</v>
      </c>
      <c r="D33" s="2">
        <v>2.65</v>
      </c>
      <c r="E33" s="5" t="s">
        <v>16</v>
      </c>
      <c r="F33" s="2">
        <f t="shared" si="7"/>
        <v>7.7000000000000028</v>
      </c>
      <c r="G33" s="22">
        <f t="shared" si="6"/>
        <v>0</v>
      </c>
    </row>
    <row r="34" spans="1:11" x14ac:dyDescent="0.25">
      <c r="A34" t="s">
        <v>4</v>
      </c>
      <c r="B34" t="s">
        <v>12</v>
      </c>
      <c r="C34" s="2">
        <v>10</v>
      </c>
      <c r="D34" s="2">
        <v>1.96</v>
      </c>
      <c r="E34" s="5" t="s">
        <v>17</v>
      </c>
      <c r="F34" s="2">
        <f t="shared" si="7"/>
        <v>-2.2999999999999972</v>
      </c>
      <c r="G34" s="22">
        <f t="shared" si="6"/>
        <v>0</v>
      </c>
    </row>
    <row r="35" spans="1:11" x14ac:dyDescent="0.25">
      <c r="A35" t="s">
        <v>5</v>
      </c>
      <c r="B35" t="s">
        <v>13</v>
      </c>
      <c r="C35" s="2">
        <v>10</v>
      </c>
      <c r="D35" s="2">
        <v>2.25</v>
      </c>
      <c r="E35" s="5" t="s">
        <v>17</v>
      </c>
      <c r="F35" s="2">
        <f t="shared" si="7"/>
        <v>-12.299999999999997</v>
      </c>
      <c r="G35" s="22">
        <f t="shared" si="6"/>
        <v>0</v>
      </c>
    </row>
    <row r="36" spans="1:11" x14ac:dyDescent="0.25">
      <c r="A36" t="s">
        <v>6</v>
      </c>
      <c r="B36" t="s">
        <v>12</v>
      </c>
      <c r="C36" s="2">
        <v>10</v>
      </c>
      <c r="D36" s="2">
        <v>2.12</v>
      </c>
      <c r="E36" s="5" t="s">
        <v>16</v>
      </c>
      <c r="F36" s="2">
        <f t="shared" si="7"/>
        <v>-1.0999999999999961</v>
      </c>
      <c r="G36" s="22">
        <f t="shared" si="6"/>
        <v>0</v>
      </c>
      <c r="H36" s="14"/>
      <c r="I36" s="18"/>
    </row>
    <row r="37" spans="1:11" x14ac:dyDescent="0.25">
      <c r="A37" t="s">
        <v>7</v>
      </c>
      <c r="B37" t="s">
        <v>13</v>
      </c>
      <c r="C37" s="2">
        <v>10</v>
      </c>
      <c r="D37" s="2">
        <v>2.1</v>
      </c>
      <c r="E37" s="5" t="s">
        <v>16</v>
      </c>
      <c r="F37" s="2">
        <f t="shared" si="7"/>
        <v>9.9000000000000039</v>
      </c>
      <c r="G37" s="22">
        <f t="shared" si="6"/>
        <v>0</v>
      </c>
    </row>
    <row r="38" spans="1:11" x14ac:dyDescent="0.25">
      <c r="A38" t="s">
        <v>25</v>
      </c>
      <c r="B38" t="s">
        <v>12</v>
      </c>
      <c r="C38" s="2">
        <v>10</v>
      </c>
      <c r="D38" s="2">
        <v>2.4</v>
      </c>
      <c r="E38" s="5" t="s">
        <v>16</v>
      </c>
      <c r="F38" s="2">
        <f t="shared" si="7"/>
        <v>23.900000000000006</v>
      </c>
      <c r="G38" s="22">
        <f t="shared" si="6"/>
        <v>0</v>
      </c>
      <c r="H38" s="14">
        <f>F38-F29</f>
        <v>12.700000000000003</v>
      </c>
      <c r="I38" s="18">
        <f>H38/SUM(C30:C38)</f>
        <v>0.15875000000000003</v>
      </c>
      <c r="J38" s="20">
        <f>F38/SUM(C2:C38)</f>
        <v>9.1923076923076941E-2</v>
      </c>
      <c r="K38" s="23">
        <f>F38/SUM(C$1:C38)</f>
        <v>9.1923076923076941E-2</v>
      </c>
    </row>
    <row r="39" spans="1:11" x14ac:dyDescent="0.25">
      <c r="A39" s="1">
        <v>14</v>
      </c>
      <c r="C39" s="2"/>
      <c r="D39" s="2"/>
      <c r="E39" s="5"/>
      <c r="F39" s="2"/>
      <c r="G39" s="22"/>
    </row>
    <row r="40" spans="1:11" x14ac:dyDescent="0.25">
      <c r="A40" t="s">
        <v>1</v>
      </c>
      <c r="B40" t="s">
        <v>12</v>
      </c>
      <c r="C40" s="2">
        <v>10</v>
      </c>
      <c r="D40" s="2">
        <v>2.0699999999999998</v>
      </c>
      <c r="E40" s="5" t="s">
        <v>16</v>
      </c>
      <c r="F40" s="2">
        <f>F38+IF(E40="Y",C40*(D40-1),IF(E40="N",-C40,0))</f>
        <v>34.600000000000009</v>
      </c>
      <c r="G40" s="22">
        <f t="shared" ref="G40:G45" si="8">IF(AND(C40=0,E40="Y"),5*(D40-1),0)</f>
        <v>0</v>
      </c>
    </row>
    <row r="41" spans="1:11" x14ac:dyDescent="0.25">
      <c r="A41" t="s">
        <v>2</v>
      </c>
      <c r="B41" t="s">
        <v>12</v>
      </c>
      <c r="C41" s="2">
        <v>10</v>
      </c>
      <c r="D41" s="2">
        <v>2.25</v>
      </c>
      <c r="E41" s="5" t="s">
        <v>17</v>
      </c>
      <c r="F41" s="2">
        <f>F40+IF(E41="Y",C41*(D41-1),IF(E41="N",-C41,0))</f>
        <v>24.600000000000009</v>
      </c>
      <c r="G41" s="22">
        <f t="shared" si="8"/>
        <v>0</v>
      </c>
    </row>
    <row r="42" spans="1:11" x14ac:dyDescent="0.25">
      <c r="A42" t="s">
        <v>3</v>
      </c>
      <c r="B42" t="s">
        <v>13</v>
      </c>
      <c r="C42" s="2">
        <v>10</v>
      </c>
      <c r="D42" s="2">
        <v>2.12</v>
      </c>
      <c r="E42" s="5" t="s">
        <v>17</v>
      </c>
      <c r="F42" s="2">
        <f>F41+IF(E42="Y",C42*(D42-1),IF(E42="N",-C42,0))</f>
        <v>14.600000000000009</v>
      </c>
      <c r="G42" s="22">
        <f t="shared" si="8"/>
        <v>0</v>
      </c>
    </row>
    <row r="43" spans="1:11" x14ac:dyDescent="0.25">
      <c r="A43" t="s">
        <v>4</v>
      </c>
      <c r="B43" t="s">
        <v>13</v>
      </c>
      <c r="C43" s="2">
        <v>10</v>
      </c>
      <c r="D43" s="2">
        <v>2.0499999999999998</v>
      </c>
      <c r="E43" s="5" t="s">
        <v>17</v>
      </c>
      <c r="F43" s="2">
        <f>F42+IF(E43="Y",C43*(D43-1),IF(E43="N",-C43,0))</f>
        <v>4.6000000000000085</v>
      </c>
      <c r="G43" s="22">
        <f t="shared" si="8"/>
        <v>0</v>
      </c>
    </row>
    <row r="44" spans="1:11" x14ac:dyDescent="0.25">
      <c r="A44" t="s">
        <v>5</v>
      </c>
      <c r="B44" t="s">
        <v>13</v>
      </c>
      <c r="C44" s="2">
        <v>10</v>
      </c>
      <c r="D44" s="2">
        <v>2.4500000000000002</v>
      </c>
      <c r="E44" s="5" t="s">
        <v>16</v>
      </c>
      <c r="F44" s="2">
        <f>F43+IF(E44="Y",C44*(D44-1),IF(E44="N",-C44,0))</f>
        <v>19.100000000000009</v>
      </c>
      <c r="G44" s="22">
        <f t="shared" si="8"/>
        <v>0</v>
      </c>
    </row>
    <row r="45" spans="1:11" x14ac:dyDescent="0.25">
      <c r="A45" t="s">
        <v>6</v>
      </c>
      <c r="B45" t="s">
        <v>13</v>
      </c>
      <c r="C45" s="2">
        <v>10</v>
      </c>
      <c r="D45" s="2">
        <v>2.75</v>
      </c>
      <c r="E45" s="5" t="s">
        <v>17</v>
      </c>
      <c r="F45" s="2">
        <f>F44+IF(E45="Y",C45*(D45-1),IF(E45="N",-C45,0))</f>
        <v>9.1000000000000085</v>
      </c>
      <c r="G45" s="22">
        <f t="shared" si="8"/>
        <v>0</v>
      </c>
      <c r="H45" s="14">
        <f>F45-F38</f>
        <v>-14.799999999999997</v>
      </c>
      <c r="I45" s="18">
        <f>H45/SUM(C39:C45)</f>
        <v>-0.24666666666666662</v>
      </c>
      <c r="J45" s="20">
        <f>(F45-F11)/SUM(C12:C45)</f>
        <v>2.4583333333333363E-2</v>
      </c>
      <c r="K45" s="23">
        <f>F45/SUM(C$1:C45)</f>
        <v>2.8437500000000025E-2</v>
      </c>
    </row>
    <row r="46" spans="1:11" x14ac:dyDescent="0.25">
      <c r="A46" s="1">
        <v>15</v>
      </c>
      <c r="C46" s="2"/>
      <c r="D46" s="2"/>
      <c r="E46" s="5"/>
      <c r="F46" s="2"/>
      <c r="G46" s="22"/>
    </row>
    <row r="47" spans="1:11" x14ac:dyDescent="0.25">
      <c r="A47" t="s">
        <v>1</v>
      </c>
      <c r="B47" t="s">
        <v>12</v>
      </c>
      <c r="C47" s="2">
        <v>10</v>
      </c>
      <c r="D47" s="2">
        <v>2.2000000000000002</v>
      </c>
      <c r="E47" s="5" t="s">
        <v>17</v>
      </c>
      <c r="F47" s="2">
        <f>F45+IF(E47="Y",C47*(D47-1),IF(E47="N",-C47,0))</f>
        <v>-0.89999999999999147</v>
      </c>
      <c r="G47" s="22">
        <f t="shared" ref="G47:G52" si="9">IF(AND(C47=0,E47="Y"),5*(D47-1),0)</f>
        <v>0</v>
      </c>
    </row>
    <row r="48" spans="1:11" x14ac:dyDescent="0.25">
      <c r="A48" t="s">
        <v>2</v>
      </c>
      <c r="B48" t="s">
        <v>13</v>
      </c>
      <c r="C48" s="2">
        <v>5</v>
      </c>
      <c r="D48" s="2">
        <v>2.35</v>
      </c>
      <c r="E48" s="5" t="s">
        <v>17</v>
      </c>
      <c r="F48" s="2">
        <f>F47+IF(E48="Y",C48*(D48-1),IF(E48="N",-C48,0))</f>
        <v>-5.8999999999999915</v>
      </c>
      <c r="G48" s="22">
        <f t="shared" si="9"/>
        <v>0</v>
      </c>
    </row>
    <row r="49" spans="1:11" x14ac:dyDescent="0.25">
      <c r="A49" t="s">
        <v>3</v>
      </c>
      <c r="B49" t="s">
        <v>13</v>
      </c>
      <c r="C49" s="2">
        <v>5</v>
      </c>
      <c r="D49" s="2">
        <v>2.0699999999999998</v>
      </c>
      <c r="E49" s="5" t="s">
        <v>16</v>
      </c>
      <c r="F49" s="2">
        <f>F48+IF(E49="Y",C49*(D49-1),IF(E49="N",-C49,0))</f>
        <v>-0.54999999999999183</v>
      </c>
      <c r="G49" s="22">
        <f t="shared" si="9"/>
        <v>0</v>
      </c>
    </row>
    <row r="50" spans="1:11" x14ac:dyDescent="0.25">
      <c r="A50" t="s">
        <v>4</v>
      </c>
      <c r="B50" t="s">
        <v>13</v>
      </c>
      <c r="C50" s="2">
        <v>10</v>
      </c>
      <c r="D50" s="2">
        <v>5</v>
      </c>
      <c r="E50" s="5" t="s">
        <v>17</v>
      </c>
      <c r="F50" s="2">
        <f>F49+IF(E50="Y",C50*(D50-1),IF(E50="N",-C50,0))</f>
        <v>-10.549999999999992</v>
      </c>
      <c r="G50" s="22">
        <f t="shared" si="9"/>
        <v>0</v>
      </c>
    </row>
    <row r="51" spans="1:11" x14ac:dyDescent="0.25">
      <c r="A51" t="s">
        <v>5</v>
      </c>
      <c r="B51" t="s">
        <v>12</v>
      </c>
      <c r="C51" s="2">
        <v>10</v>
      </c>
      <c r="D51" s="2">
        <v>2.2000000000000002</v>
      </c>
      <c r="E51" s="5" t="s">
        <v>16</v>
      </c>
      <c r="F51" s="2">
        <f>F50+IF(E51="Y",C51*(D51-1),IF(E51="N",-C51,0))</f>
        <v>1.4500000000000099</v>
      </c>
      <c r="G51" s="22">
        <f t="shared" si="9"/>
        <v>0</v>
      </c>
    </row>
    <row r="52" spans="1:11" x14ac:dyDescent="0.25">
      <c r="A52" t="s">
        <v>6</v>
      </c>
      <c r="B52" t="s">
        <v>12</v>
      </c>
      <c r="C52" s="2">
        <v>10</v>
      </c>
      <c r="D52" s="2">
        <v>2.0299999999999998</v>
      </c>
      <c r="E52" s="5" t="s">
        <v>16</v>
      </c>
      <c r="F52" s="2">
        <f>F51+IF(E52="Y",C52*(D52-1),IF(E52="N",-C52,0))</f>
        <v>11.750000000000007</v>
      </c>
      <c r="G52" s="22">
        <f t="shared" si="9"/>
        <v>0</v>
      </c>
      <c r="H52" s="14">
        <f>F52-F45</f>
        <v>2.6499999999999986</v>
      </c>
      <c r="I52" s="18">
        <f>H52/SUM(C47:C52)</f>
        <v>5.2999999999999971E-2</v>
      </c>
      <c r="J52" s="20">
        <f>(F52-F21)/SUM(C23:C52)</f>
        <v>7.8200000000000019E-2</v>
      </c>
      <c r="K52" s="23">
        <f>F52/SUM(C$1:C52)</f>
        <v>3.1756756756756779E-2</v>
      </c>
    </row>
    <row r="53" spans="1:11" x14ac:dyDescent="0.25">
      <c r="A53" s="1">
        <v>16</v>
      </c>
      <c r="C53" s="2"/>
      <c r="D53" s="2"/>
      <c r="E53" s="5"/>
      <c r="F53" s="2"/>
      <c r="G53" s="22"/>
    </row>
    <row r="54" spans="1:11" x14ac:dyDescent="0.25">
      <c r="A54" t="s">
        <v>1</v>
      </c>
      <c r="B54" t="s">
        <v>21</v>
      </c>
      <c r="C54" s="2">
        <v>10</v>
      </c>
      <c r="D54" s="2">
        <v>2.35</v>
      </c>
      <c r="E54" s="5" t="s">
        <v>17</v>
      </c>
      <c r="F54" s="2">
        <f>F52+IF(E54="Y",C54*(D54-1),IF(E54="N",-C54,0))</f>
        <v>1.7500000000000071</v>
      </c>
      <c r="G54" s="22">
        <f t="shared" ref="G54:G62" si="10">IF(AND(C54=0,E54="Y"),5*(D54-1),0)</f>
        <v>0</v>
      </c>
    </row>
    <row r="55" spans="1:11" x14ac:dyDescent="0.25">
      <c r="A55" t="s">
        <v>2</v>
      </c>
      <c r="B55" t="s">
        <v>13</v>
      </c>
      <c r="C55" s="2">
        <v>5</v>
      </c>
      <c r="D55" s="2">
        <v>2.4</v>
      </c>
      <c r="E55" s="5" t="s">
        <v>16</v>
      </c>
      <c r="F55" s="2">
        <f t="shared" ref="F55:F62" si="11">F54+IF(E55="Y",C55*(D55-1),IF(E55="N",-C55,0))</f>
        <v>8.7500000000000071</v>
      </c>
      <c r="G55" s="22">
        <f t="shared" si="10"/>
        <v>0</v>
      </c>
    </row>
    <row r="56" spans="1:11" x14ac:dyDescent="0.25">
      <c r="A56" t="s">
        <v>3</v>
      </c>
      <c r="B56" t="s">
        <v>12</v>
      </c>
      <c r="C56" s="2">
        <v>10</v>
      </c>
      <c r="D56" s="2">
        <v>2.1800000000000002</v>
      </c>
      <c r="E56" s="5" t="s">
        <v>17</v>
      </c>
      <c r="F56" s="2">
        <f t="shared" si="11"/>
        <v>-1.2499999999999929</v>
      </c>
      <c r="G56" s="22">
        <f t="shared" si="10"/>
        <v>0</v>
      </c>
    </row>
    <row r="57" spans="1:11" x14ac:dyDescent="0.25">
      <c r="A57" t="s">
        <v>4</v>
      </c>
      <c r="B57" t="s">
        <v>13</v>
      </c>
      <c r="C57" s="2">
        <v>5</v>
      </c>
      <c r="D57" s="2">
        <v>2.2250000000000001</v>
      </c>
      <c r="E57" s="5" t="s">
        <v>17</v>
      </c>
      <c r="F57" s="2">
        <f t="shared" si="11"/>
        <v>-6.2499999999999929</v>
      </c>
      <c r="G57" s="22">
        <f t="shared" si="10"/>
        <v>0</v>
      </c>
    </row>
    <row r="58" spans="1:11" x14ac:dyDescent="0.25">
      <c r="A58" t="s">
        <v>5</v>
      </c>
      <c r="B58" t="s">
        <v>13</v>
      </c>
      <c r="C58" s="2">
        <v>5</v>
      </c>
      <c r="D58" s="2">
        <v>2.35</v>
      </c>
      <c r="E58" s="5" t="s">
        <v>17</v>
      </c>
      <c r="F58" s="2">
        <f t="shared" si="11"/>
        <v>-11.249999999999993</v>
      </c>
      <c r="G58" s="22">
        <f t="shared" si="10"/>
        <v>0</v>
      </c>
    </row>
    <row r="59" spans="1:11" x14ac:dyDescent="0.25">
      <c r="A59" t="s">
        <v>6</v>
      </c>
      <c r="B59" t="s">
        <v>13</v>
      </c>
      <c r="C59" s="2">
        <v>5</v>
      </c>
      <c r="D59" s="2">
        <v>2.25</v>
      </c>
      <c r="E59" s="5" t="s">
        <v>17</v>
      </c>
      <c r="F59" s="2">
        <f t="shared" si="11"/>
        <v>-16.249999999999993</v>
      </c>
      <c r="G59" s="22">
        <f t="shared" si="10"/>
        <v>0</v>
      </c>
      <c r="H59" s="14"/>
      <c r="I59" s="18"/>
    </row>
    <row r="60" spans="1:11" x14ac:dyDescent="0.25">
      <c r="A60" t="s">
        <v>7</v>
      </c>
      <c r="B60" t="s">
        <v>13</v>
      </c>
      <c r="C60" s="2">
        <v>10</v>
      </c>
      <c r="D60" s="2">
        <v>2.4500000000000002</v>
      </c>
      <c r="E60" s="5" t="s">
        <v>16</v>
      </c>
      <c r="F60" s="2">
        <f t="shared" si="11"/>
        <v>-1.7499999999999911</v>
      </c>
      <c r="G60" s="22">
        <f t="shared" si="10"/>
        <v>0</v>
      </c>
    </row>
    <row r="61" spans="1:11" x14ac:dyDescent="0.25">
      <c r="A61" t="s">
        <v>25</v>
      </c>
      <c r="B61" t="s">
        <v>22</v>
      </c>
      <c r="C61" s="2">
        <v>5</v>
      </c>
      <c r="D61" s="2">
        <v>1.86</v>
      </c>
      <c r="E61" s="5" t="s">
        <v>16</v>
      </c>
      <c r="F61" s="2">
        <f t="shared" si="11"/>
        <v>2.5500000000000096</v>
      </c>
      <c r="G61" s="22">
        <f t="shared" si="10"/>
        <v>0</v>
      </c>
    </row>
    <row r="62" spans="1:11" x14ac:dyDescent="0.25">
      <c r="A62" t="s">
        <v>8</v>
      </c>
      <c r="B62" t="s">
        <v>13</v>
      </c>
      <c r="C62" s="2">
        <v>5</v>
      </c>
      <c r="D62" s="2">
        <v>2.1</v>
      </c>
      <c r="E62" s="5" t="s">
        <v>17</v>
      </c>
      <c r="F62" s="2">
        <f t="shared" si="11"/>
        <v>-2.4499999999999904</v>
      </c>
      <c r="G62" s="22">
        <f t="shared" si="10"/>
        <v>0</v>
      </c>
      <c r="H62" s="14">
        <f>F62-F52</f>
        <v>-14.199999999999998</v>
      </c>
      <c r="I62" s="18">
        <f>H62/SUM(C54:C62)</f>
        <v>-0.23666666666666664</v>
      </c>
      <c r="J62" s="20">
        <f>(F62-F29)/SUM(C31:C62)</f>
        <v>-5.4599999999999975E-2</v>
      </c>
      <c r="K62" s="23">
        <f>F62/SUM(C$1:C62)</f>
        <v>-5.6976744186046291E-3</v>
      </c>
    </row>
    <row r="63" spans="1:11" x14ac:dyDescent="0.25">
      <c r="A63" s="1">
        <v>17</v>
      </c>
      <c r="C63" s="2"/>
      <c r="D63" s="2"/>
      <c r="E63" s="5"/>
      <c r="F63" s="2"/>
      <c r="G63" s="22"/>
    </row>
    <row r="64" spans="1:11" x14ac:dyDescent="0.25">
      <c r="A64" t="s">
        <v>1</v>
      </c>
      <c r="B64" t="s">
        <v>12</v>
      </c>
      <c r="C64" s="2">
        <v>10</v>
      </c>
      <c r="D64" s="2">
        <v>2.15</v>
      </c>
      <c r="E64" s="5" t="s">
        <v>17</v>
      </c>
      <c r="F64" s="2">
        <f>F62+IF(E64="Y",C64*(D64-1),IF(E64="N",-C64,0))</f>
        <v>-12.44999999999999</v>
      </c>
      <c r="G64" s="22">
        <f t="shared" ref="G64:G72" si="12">IF(AND(C64=0,E64="Y"),5*(D64-1),0)</f>
        <v>0</v>
      </c>
    </row>
    <row r="65" spans="1:11" x14ac:dyDescent="0.25">
      <c r="A65" t="s">
        <v>2</v>
      </c>
      <c r="B65" t="s">
        <v>13</v>
      </c>
      <c r="C65" s="2">
        <v>5</v>
      </c>
      <c r="D65" s="2">
        <v>2.1</v>
      </c>
      <c r="E65" s="5" t="s">
        <v>17</v>
      </c>
      <c r="F65" s="2">
        <f t="shared" ref="F65:F72" si="13">F64+IF(E65="Y",C65*(D65-1),IF(E65="N",-C65,0))</f>
        <v>-17.449999999999989</v>
      </c>
      <c r="G65" s="22">
        <f t="shared" si="12"/>
        <v>0</v>
      </c>
    </row>
    <row r="66" spans="1:11" x14ac:dyDescent="0.25">
      <c r="A66" t="s">
        <v>3</v>
      </c>
      <c r="B66" t="s">
        <v>13</v>
      </c>
      <c r="C66" s="2">
        <v>5</v>
      </c>
      <c r="D66" s="2">
        <v>2.2999999999999998</v>
      </c>
      <c r="E66" s="5" t="s">
        <v>17</v>
      </c>
      <c r="F66" s="2">
        <f t="shared" si="13"/>
        <v>-22.449999999999989</v>
      </c>
      <c r="G66" s="22">
        <f t="shared" si="12"/>
        <v>0</v>
      </c>
    </row>
    <row r="67" spans="1:11" x14ac:dyDescent="0.25">
      <c r="A67" t="s">
        <v>4</v>
      </c>
      <c r="B67" t="s">
        <v>12</v>
      </c>
      <c r="C67" s="2">
        <v>5</v>
      </c>
      <c r="D67" s="2">
        <v>2.1800000000000002</v>
      </c>
      <c r="E67" s="5" t="s">
        <v>17</v>
      </c>
      <c r="F67" s="2">
        <f t="shared" si="13"/>
        <v>-27.449999999999989</v>
      </c>
      <c r="G67" s="22">
        <f t="shared" si="12"/>
        <v>0</v>
      </c>
    </row>
    <row r="68" spans="1:11" x14ac:dyDescent="0.25">
      <c r="A68" t="s">
        <v>5</v>
      </c>
      <c r="B68" t="s">
        <v>13</v>
      </c>
      <c r="C68" s="2">
        <v>0</v>
      </c>
      <c r="D68" s="2">
        <v>2.25</v>
      </c>
      <c r="E68" s="5" t="s">
        <v>17</v>
      </c>
      <c r="F68" s="2">
        <f t="shared" si="13"/>
        <v>-27.449999999999989</v>
      </c>
      <c r="G68" s="22">
        <f t="shared" si="12"/>
        <v>0</v>
      </c>
    </row>
    <row r="69" spans="1:11" x14ac:dyDescent="0.25">
      <c r="A69" t="s">
        <v>6</v>
      </c>
      <c r="B69" t="s">
        <v>12</v>
      </c>
      <c r="C69" s="2">
        <v>10</v>
      </c>
      <c r="D69" s="2">
        <v>2.5</v>
      </c>
      <c r="E69" s="5" t="s">
        <v>17</v>
      </c>
      <c r="F69" s="2">
        <f t="shared" si="13"/>
        <v>-37.449999999999989</v>
      </c>
      <c r="G69" s="22">
        <f t="shared" si="12"/>
        <v>0</v>
      </c>
      <c r="H69" s="14"/>
      <c r="I69" s="18"/>
    </row>
    <row r="70" spans="1:11" x14ac:dyDescent="0.25">
      <c r="A70" t="s">
        <v>7</v>
      </c>
      <c r="B70" t="s">
        <v>12</v>
      </c>
      <c r="C70" s="2">
        <v>10</v>
      </c>
      <c r="D70" s="2">
        <v>2.2000000000000002</v>
      </c>
      <c r="E70" s="5" t="s">
        <v>17</v>
      </c>
      <c r="F70" s="2">
        <f t="shared" si="13"/>
        <v>-47.449999999999989</v>
      </c>
      <c r="G70" s="22">
        <f t="shared" si="12"/>
        <v>0</v>
      </c>
    </row>
    <row r="71" spans="1:11" x14ac:dyDescent="0.25">
      <c r="A71" t="s">
        <v>25</v>
      </c>
      <c r="B71" t="s">
        <v>13</v>
      </c>
      <c r="C71" s="2">
        <v>5</v>
      </c>
      <c r="D71" s="2">
        <v>2.08</v>
      </c>
      <c r="E71" s="5" t="s">
        <v>17</v>
      </c>
      <c r="F71" s="2">
        <f t="shared" si="13"/>
        <v>-52.449999999999989</v>
      </c>
      <c r="G71" s="22">
        <f t="shared" si="12"/>
        <v>0</v>
      </c>
    </row>
    <row r="72" spans="1:11" x14ac:dyDescent="0.25">
      <c r="A72" t="s">
        <v>8</v>
      </c>
      <c r="B72" t="s">
        <v>12</v>
      </c>
      <c r="C72" s="2">
        <v>5</v>
      </c>
      <c r="D72" s="2">
        <v>2.15</v>
      </c>
      <c r="E72" s="5" t="s">
        <v>16</v>
      </c>
      <c r="F72" s="2">
        <f t="shared" si="13"/>
        <v>-46.699999999999989</v>
      </c>
      <c r="G72" s="22">
        <f t="shared" si="12"/>
        <v>0</v>
      </c>
      <c r="H72" s="14">
        <f>F72-F62</f>
        <v>-44.25</v>
      </c>
      <c r="I72" s="18">
        <f>H72/SUM(C64:C72)</f>
        <v>-0.80454545454545456</v>
      </c>
      <c r="J72" s="20">
        <f>(F72-F38)/SUM(C40:C72)</f>
        <v>-0.31377777777777777</v>
      </c>
      <c r="K72" s="23">
        <f>F72/SUM(C$1:C72)</f>
        <v>-9.6288659793814416E-2</v>
      </c>
    </row>
    <row r="73" spans="1:11" x14ac:dyDescent="0.25">
      <c r="A73" s="1">
        <v>18</v>
      </c>
      <c r="C73" s="2"/>
      <c r="D73" s="2"/>
      <c r="E73" s="5"/>
      <c r="F73" s="2"/>
      <c r="G73" s="22"/>
    </row>
    <row r="74" spans="1:11" x14ac:dyDescent="0.25">
      <c r="A74" t="s">
        <v>1</v>
      </c>
      <c r="B74" t="s">
        <v>13</v>
      </c>
      <c r="C74" s="2">
        <v>5</v>
      </c>
      <c r="D74" s="2">
        <v>2.25</v>
      </c>
      <c r="E74" s="5" t="s">
        <v>16</v>
      </c>
      <c r="F74" s="2">
        <f>F72+IF(E74="Y",C74*(D74-1),IF(E74="N",-C74,0))</f>
        <v>-40.449999999999989</v>
      </c>
      <c r="G74" s="22">
        <f t="shared" ref="G74:G82" si="14">IF(AND(C74=0,E74="Y"),5*(D74-1),0)</f>
        <v>0</v>
      </c>
    </row>
    <row r="75" spans="1:11" x14ac:dyDescent="0.25">
      <c r="A75" t="s">
        <v>2</v>
      </c>
      <c r="B75" t="s">
        <v>12</v>
      </c>
      <c r="C75" s="2">
        <v>10</v>
      </c>
      <c r="D75" s="2">
        <v>2.8</v>
      </c>
      <c r="E75" s="5" t="s">
        <v>17</v>
      </c>
      <c r="F75" s="2">
        <f t="shared" ref="F75:F82" si="15">F74+IF(E75="Y",C75*(D75-1),IF(E75="N",-C75,0))</f>
        <v>-50.449999999999989</v>
      </c>
      <c r="G75" s="22">
        <f t="shared" si="14"/>
        <v>0</v>
      </c>
    </row>
    <row r="76" spans="1:11" x14ac:dyDescent="0.25">
      <c r="A76" t="s">
        <v>3</v>
      </c>
      <c r="B76" t="s">
        <v>13</v>
      </c>
      <c r="C76" s="2">
        <v>5</v>
      </c>
      <c r="D76" s="2">
        <v>2.2000000000000002</v>
      </c>
      <c r="E76" s="5" t="s">
        <v>17</v>
      </c>
      <c r="F76" s="2">
        <f t="shared" si="15"/>
        <v>-55.449999999999989</v>
      </c>
      <c r="G76" s="22">
        <f t="shared" si="14"/>
        <v>0</v>
      </c>
    </row>
    <row r="77" spans="1:11" x14ac:dyDescent="0.25">
      <c r="A77" t="s">
        <v>4</v>
      </c>
      <c r="B77" t="s">
        <v>13</v>
      </c>
      <c r="C77" s="2">
        <v>5</v>
      </c>
      <c r="D77" s="2">
        <v>2.12</v>
      </c>
      <c r="E77" s="5" t="s">
        <v>17</v>
      </c>
      <c r="F77" s="2">
        <f t="shared" si="15"/>
        <v>-60.449999999999989</v>
      </c>
      <c r="G77" s="22">
        <f t="shared" si="14"/>
        <v>0</v>
      </c>
    </row>
    <row r="78" spans="1:11" x14ac:dyDescent="0.25">
      <c r="A78" t="s">
        <v>5</v>
      </c>
      <c r="B78" t="s">
        <v>12</v>
      </c>
      <c r="C78" s="2">
        <v>5</v>
      </c>
      <c r="D78" s="2">
        <v>2.08</v>
      </c>
      <c r="E78" s="5" t="s">
        <v>16</v>
      </c>
      <c r="F78" s="2">
        <f t="shared" si="15"/>
        <v>-55.04999999999999</v>
      </c>
      <c r="G78" s="22">
        <f t="shared" si="14"/>
        <v>0</v>
      </c>
    </row>
    <row r="79" spans="1:11" x14ac:dyDescent="0.25">
      <c r="A79" t="s">
        <v>6</v>
      </c>
      <c r="B79" t="s">
        <v>13</v>
      </c>
      <c r="C79" s="2">
        <v>5</v>
      </c>
      <c r="D79" s="2">
        <v>2.08</v>
      </c>
      <c r="E79" s="5" t="s">
        <v>17</v>
      </c>
      <c r="F79" s="2">
        <f t="shared" si="15"/>
        <v>-60.04999999999999</v>
      </c>
      <c r="G79" s="22">
        <f t="shared" si="14"/>
        <v>0</v>
      </c>
      <c r="H79" s="14"/>
      <c r="I79" s="18"/>
    </row>
    <row r="80" spans="1:11" x14ac:dyDescent="0.25">
      <c r="A80" t="s">
        <v>7</v>
      </c>
      <c r="B80" t="s">
        <v>13</v>
      </c>
      <c r="C80" s="2">
        <v>5</v>
      </c>
      <c r="D80" s="2">
        <v>2.65</v>
      </c>
      <c r="E80" s="5" t="s">
        <v>17</v>
      </c>
      <c r="F80" s="2">
        <f t="shared" si="15"/>
        <v>-65.049999999999983</v>
      </c>
      <c r="G80" s="22">
        <f t="shared" si="14"/>
        <v>0</v>
      </c>
    </row>
    <row r="81" spans="1:11" x14ac:dyDescent="0.25">
      <c r="A81" t="s">
        <v>25</v>
      </c>
      <c r="B81" t="s">
        <v>13</v>
      </c>
      <c r="C81" s="2">
        <v>5</v>
      </c>
      <c r="D81" s="2">
        <v>2.12</v>
      </c>
      <c r="E81" s="5" t="s">
        <v>16</v>
      </c>
      <c r="F81" s="2">
        <f t="shared" si="15"/>
        <v>-59.449999999999982</v>
      </c>
      <c r="G81" s="22">
        <f t="shared" si="14"/>
        <v>0</v>
      </c>
    </row>
    <row r="82" spans="1:11" x14ac:dyDescent="0.25">
      <c r="A82" t="s">
        <v>8</v>
      </c>
      <c r="B82" t="s">
        <v>13</v>
      </c>
      <c r="C82" s="2">
        <v>0</v>
      </c>
      <c r="D82" s="2">
        <v>2.12</v>
      </c>
      <c r="E82" s="5" t="s">
        <v>16</v>
      </c>
      <c r="F82" s="2">
        <f t="shared" si="15"/>
        <v>-59.449999999999982</v>
      </c>
      <c r="G82" s="22">
        <f t="shared" si="14"/>
        <v>5.6000000000000005</v>
      </c>
      <c r="H82" s="14">
        <f>F82-F72</f>
        <v>-12.749999999999993</v>
      </c>
      <c r="I82" s="18">
        <f>H82/SUM(C74:C82)</f>
        <v>-0.28333333333333316</v>
      </c>
      <c r="J82" s="20">
        <f>(F82-F45)/SUM(C47:C82)</f>
        <v>-0.32642857142857135</v>
      </c>
      <c r="K82" s="23">
        <f>F82/SUM(C$1:C82)</f>
        <v>-0.11216981132075468</v>
      </c>
    </row>
    <row r="83" spans="1:11" x14ac:dyDescent="0.25">
      <c r="A83" s="1">
        <v>19</v>
      </c>
      <c r="C83" s="2"/>
      <c r="D83" s="2"/>
      <c r="E83" s="5"/>
      <c r="F83" s="2"/>
      <c r="G83" s="22"/>
    </row>
    <row r="84" spans="1:11" x14ac:dyDescent="0.25">
      <c r="A84" t="s">
        <v>1</v>
      </c>
      <c r="B84" t="s">
        <v>13</v>
      </c>
      <c r="C84" s="2">
        <v>5</v>
      </c>
      <c r="D84" s="2">
        <v>3.2</v>
      </c>
      <c r="E84" s="5" t="s">
        <v>16</v>
      </c>
      <c r="F84" s="2">
        <f>F82+IF(E84="Y",C84*(D84-1),IF(E84="N",-C84,0))</f>
        <v>-48.449999999999982</v>
      </c>
      <c r="G84" s="22">
        <f t="shared" ref="G84:G92" si="16">IF(AND(C84=0,E84="Y"),5*(D84-1),0)</f>
        <v>0</v>
      </c>
    </row>
    <row r="85" spans="1:11" x14ac:dyDescent="0.25">
      <c r="A85" t="s">
        <v>2</v>
      </c>
      <c r="B85" t="s">
        <v>12</v>
      </c>
      <c r="C85" s="2">
        <v>10</v>
      </c>
      <c r="D85" s="2">
        <v>2.12</v>
      </c>
      <c r="E85" s="5" t="s">
        <v>16</v>
      </c>
      <c r="F85" s="2">
        <f t="shared" ref="F85:F92" si="17">F84+IF(E85="Y",C85*(D85-1),IF(E85="N",-C85,0))</f>
        <v>-37.249999999999979</v>
      </c>
      <c r="G85" s="22">
        <f t="shared" si="16"/>
        <v>0</v>
      </c>
    </row>
    <row r="86" spans="1:11" x14ac:dyDescent="0.25">
      <c r="A86" t="s">
        <v>3</v>
      </c>
      <c r="B86" t="s">
        <v>12</v>
      </c>
      <c r="C86" s="2">
        <v>10</v>
      </c>
      <c r="D86" s="2">
        <v>2.15</v>
      </c>
      <c r="E86" s="5" t="s">
        <v>17</v>
      </c>
      <c r="F86" s="2">
        <f t="shared" si="17"/>
        <v>-47.249999999999979</v>
      </c>
      <c r="G86" s="22">
        <f t="shared" si="16"/>
        <v>0</v>
      </c>
    </row>
    <row r="87" spans="1:11" x14ac:dyDescent="0.25">
      <c r="A87" t="s">
        <v>4</v>
      </c>
      <c r="B87" t="s">
        <v>13</v>
      </c>
      <c r="C87" s="2">
        <v>5</v>
      </c>
      <c r="D87" s="2">
        <v>2.4</v>
      </c>
      <c r="E87" s="5" t="s">
        <v>17</v>
      </c>
      <c r="F87" s="2">
        <f t="shared" si="17"/>
        <v>-52.249999999999979</v>
      </c>
      <c r="G87" s="22">
        <f t="shared" si="16"/>
        <v>0</v>
      </c>
    </row>
    <row r="88" spans="1:11" x14ac:dyDescent="0.25">
      <c r="A88" t="s">
        <v>5</v>
      </c>
      <c r="B88" t="s">
        <v>12</v>
      </c>
      <c r="C88" s="2">
        <v>10</v>
      </c>
      <c r="D88" s="2">
        <v>2.6</v>
      </c>
      <c r="E88" s="5" t="s">
        <v>17</v>
      </c>
      <c r="F88" s="2">
        <f t="shared" si="17"/>
        <v>-62.249999999999979</v>
      </c>
      <c r="G88" s="22">
        <f t="shared" si="16"/>
        <v>0</v>
      </c>
    </row>
    <row r="89" spans="1:11" x14ac:dyDescent="0.25">
      <c r="A89" t="s">
        <v>6</v>
      </c>
      <c r="B89" t="s">
        <v>12</v>
      </c>
      <c r="C89" s="2">
        <v>10</v>
      </c>
      <c r="D89" s="2">
        <v>2.08</v>
      </c>
      <c r="E89" s="5" t="s">
        <v>17</v>
      </c>
      <c r="F89" s="2">
        <f t="shared" si="17"/>
        <v>-72.249999999999972</v>
      </c>
      <c r="G89" s="22">
        <f t="shared" si="16"/>
        <v>0</v>
      </c>
      <c r="H89" s="14"/>
      <c r="I89" s="18"/>
    </row>
    <row r="90" spans="1:11" x14ac:dyDescent="0.25">
      <c r="A90" t="s">
        <v>7</v>
      </c>
      <c r="B90" t="s">
        <v>13</v>
      </c>
      <c r="C90" s="2">
        <v>10</v>
      </c>
      <c r="D90" s="2">
        <v>2.5499999999999998</v>
      </c>
      <c r="E90" s="5" t="s">
        <v>17</v>
      </c>
      <c r="F90" s="2">
        <f t="shared" si="17"/>
        <v>-82.249999999999972</v>
      </c>
      <c r="G90" s="22">
        <f t="shared" si="16"/>
        <v>0</v>
      </c>
    </row>
    <row r="91" spans="1:11" x14ac:dyDescent="0.25">
      <c r="A91" t="s">
        <v>25</v>
      </c>
      <c r="B91" t="s">
        <v>13</v>
      </c>
      <c r="C91" s="2">
        <v>5</v>
      </c>
      <c r="D91" s="2">
        <v>3.2</v>
      </c>
      <c r="E91" s="5" t="s">
        <v>17</v>
      </c>
      <c r="F91" s="2">
        <f t="shared" si="17"/>
        <v>-87.249999999999972</v>
      </c>
      <c r="G91" s="22">
        <f t="shared" si="16"/>
        <v>0</v>
      </c>
    </row>
    <row r="92" spans="1:11" x14ac:dyDescent="0.25">
      <c r="A92" t="s">
        <v>8</v>
      </c>
      <c r="B92" t="s">
        <v>12</v>
      </c>
      <c r="C92" s="2">
        <v>5</v>
      </c>
      <c r="D92" s="2">
        <v>2.4500000000000002</v>
      </c>
      <c r="E92" s="5" t="s">
        <v>16</v>
      </c>
      <c r="F92" s="2">
        <f t="shared" si="17"/>
        <v>-79.999999999999972</v>
      </c>
      <c r="G92" s="22">
        <f t="shared" si="16"/>
        <v>0</v>
      </c>
      <c r="H92" s="14">
        <f>F92-F82</f>
        <v>-20.54999999999999</v>
      </c>
      <c r="I92" s="18">
        <f>H92/SUM(C84:C92)</f>
        <v>-0.29357142857142843</v>
      </c>
      <c r="J92" s="20">
        <f>(F92-F52)/SUM(C54:C92)</f>
        <v>-0.39891304347826073</v>
      </c>
      <c r="K92" s="23">
        <f>F92/SUM(C$1:C92)</f>
        <v>-0.13333333333333328</v>
      </c>
    </row>
    <row r="93" spans="1:11" x14ac:dyDescent="0.25">
      <c r="A93" s="1">
        <v>20</v>
      </c>
      <c r="C93" s="2"/>
      <c r="D93" s="2"/>
      <c r="E93" s="5"/>
      <c r="F93" s="2"/>
      <c r="G93" s="22"/>
    </row>
    <row r="94" spans="1:11" x14ac:dyDescent="0.25">
      <c r="A94" t="s">
        <v>1</v>
      </c>
      <c r="B94" t="s">
        <v>12</v>
      </c>
      <c r="C94" s="2">
        <v>5</v>
      </c>
      <c r="D94" s="2">
        <v>2.2000000000000002</v>
      </c>
      <c r="E94" s="5" t="s">
        <v>17</v>
      </c>
      <c r="F94" s="2">
        <f>F92+IF(E94="Y",C94*(D94-1),IF(E94="N",-C94,0))</f>
        <v>-84.999999999999972</v>
      </c>
      <c r="G94" s="22">
        <f t="shared" ref="G94:G102" si="18">IF(AND(C94=0,E94="Y"),5*(D94-1),0)</f>
        <v>0</v>
      </c>
    </row>
    <row r="95" spans="1:11" x14ac:dyDescent="0.25">
      <c r="A95" t="s">
        <v>2</v>
      </c>
      <c r="B95" t="s">
        <v>13</v>
      </c>
      <c r="C95" s="2">
        <v>0</v>
      </c>
      <c r="D95" s="2">
        <v>2.12</v>
      </c>
      <c r="E95" s="5" t="s">
        <v>17</v>
      </c>
      <c r="F95" s="2">
        <f t="shared" ref="F95:F102" si="19">F94+IF(E95="Y",C95*(D95-1),IF(E95="N",-C95,0))</f>
        <v>-84.999999999999972</v>
      </c>
      <c r="G95" s="22">
        <f t="shared" si="18"/>
        <v>0</v>
      </c>
    </row>
    <row r="96" spans="1:11" x14ac:dyDescent="0.25">
      <c r="A96" t="s">
        <v>3</v>
      </c>
      <c r="B96" t="s">
        <v>13</v>
      </c>
      <c r="C96" s="2">
        <v>5</v>
      </c>
      <c r="D96" s="2">
        <v>2.35</v>
      </c>
      <c r="E96" s="5" t="s">
        <v>16</v>
      </c>
      <c r="F96" s="2">
        <f t="shared" si="19"/>
        <v>-78.249999999999972</v>
      </c>
      <c r="G96" s="22">
        <f t="shared" si="18"/>
        <v>0</v>
      </c>
    </row>
    <row r="97" spans="1:11" x14ac:dyDescent="0.25">
      <c r="A97" t="s">
        <v>4</v>
      </c>
      <c r="B97" t="s">
        <v>13</v>
      </c>
      <c r="C97" s="2">
        <v>5</v>
      </c>
      <c r="D97" s="2">
        <v>2.2000000000000002</v>
      </c>
      <c r="E97" s="5" t="s">
        <v>17</v>
      </c>
      <c r="F97" s="2">
        <f t="shared" si="19"/>
        <v>-83.249999999999972</v>
      </c>
      <c r="G97" s="22">
        <f t="shared" si="18"/>
        <v>0</v>
      </c>
    </row>
    <row r="98" spans="1:11" x14ac:dyDescent="0.25">
      <c r="A98" t="s">
        <v>5</v>
      </c>
      <c r="B98" t="s">
        <v>13</v>
      </c>
      <c r="C98" s="2">
        <v>5</v>
      </c>
      <c r="D98" s="2">
        <v>2.35</v>
      </c>
      <c r="E98" s="5" t="s">
        <v>16</v>
      </c>
      <c r="F98" s="2">
        <f t="shared" si="19"/>
        <v>-76.499999999999972</v>
      </c>
      <c r="G98" s="22">
        <f t="shared" si="18"/>
        <v>0</v>
      </c>
    </row>
    <row r="99" spans="1:11" x14ac:dyDescent="0.25">
      <c r="A99" t="s">
        <v>6</v>
      </c>
      <c r="B99" t="s">
        <v>21</v>
      </c>
      <c r="C99" s="2">
        <v>5</v>
      </c>
      <c r="D99" s="2">
        <v>1.96</v>
      </c>
      <c r="E99" s="5" t="s">
        <v>17</v>
      </c>
      <c r="F99" s="2">
        <f t="shared" si="19"/>
        <v>-81.499999999999972</v>
      </c>
      <c r="G99" s="22">
        <f t="shared" si="18"/>
        <v>0</v>
      </c>
      <c r="H99" s="14"/>
      <c r="I99" s="18"/>
    </row>
    <row r="100" spans="1:11" x14ac:dyDescent="0.25">
      <c r="A100" t="s">
        <v>7</v>
      </c>
      <c r="B100" t="s">
        <v>12</v>
      </c>
      <c r="C100" s="2">
        <v>5</v>
      </c>
      <c r="D100" s="2">
        <v>2.12</v>
      </c>
      <c r="E100" s="5" t="s">
        <v>16</v>
      </c>
      <c r="F100" s="2">
        <f t="shared" si="19"/>
        <v>-75.899999999999977</v>
      </c>
      <c r="G100" s="22">
        <f t="shared" si="18"/>
        <v>0</v>
      </c>
    </row>
    <row r="101" spans="1:11" x14ac:dyDescent="0.25">
      <c r="A101" t="s">
        <v>25</v>
      </c>
      <c r="B101" t="s">
        <v>12</v>
      </c>
      <c r="C101" s="2">
        <v>10</v>
      </c>
      <c r="D101" s="2">
        <v>2.1800000000000002</v>
      </c>
      <c r="E101" s="5" t="s">
        <v>17</v>
      </c>
      <c r="F101" s="2">
        <f t="shared" si="19"/>
        <v>-85.899999999999977</v>
      </c>
      <c r="G101" s="22">
        <f t="shared" si="18"/>
        <v>0</v>
      </c>
    </row>
    <row r="102" spans="1:11" x14ac:dyDescent="0.25">
      <c r="A102" t="s">
        <v>8</v>
      </c>
      <c r="B102" t="s">
        <v>13</v>
      </c>
      <c r="C102" s="2">
        <v>5</v>
      </c>
      <c r="D102" s="2">
        <v>2.25</v>
      </c>
      <c r="E102" s="5" t="s">
        <v>17</v>
      </c>
      <c r="F102" s="2">
        <f t="shared" si="19"/>
        <v>-90.899999999999977</v>
      </c>
      <c r="G102" s="22">
        <f t="shared" si="18"/>
        <v>0</v>
      </c>
      <c r="H102" s="14">
        <f>F102-F92</f>
        <v>-10.900000000000006</v>
      </c>
      <c r="I102" s="18">
        <f>H102/SUM(C94:C102)</f>
        <v>-0.24222222222222234</v>
      </c>
      <c r="J102" s="20">
        <f>(F102-F62)/SUM(C64:C102)</f>
        <v>-0.41139534883720924</v>
      </c>
      <c r="K102" s="23">
        <f>F102/SUM(C$1:C102)</f>
        <v>-0.1409302325581395</v>
      </c>
    </row>
    <row r="103" spans="1:11" x14ac:dyDescent="0.25">
      <c r="A103" s="1">
        <v>21</v>
      </c>
      <c r="C103" s="2"/>
      <c r="D103" s="2"/>
      <c r="E103" s="5"/>
      <c r="F103" s="2"/>
      <c r="G103" s="22"/>
    </row>
    <row r="104" spans="1:11" x14ac:dyDescent="0.25">
      <c r="A104" t="s">
        <v>1</v>
      </c>
      <c r="B104" t="s">
        <v>12</v>
      </c>
      <c r="C104" s="2">
        <v>10</v>
      </c>
      <c r="D104" s="2">
        <v>2.12</v>
      </c>
      <c r="E104" s="5" t="s">
        <v>17</v>
      </c>
      <c r="F104" s="2">
        <f>F102+IF(E104="Y",C104*(D104-1),IF(E104="N",-C104,0))</f>
        <v>-100.89999999999998</v>
      </c>
      <c r="G104" s="22">
        <f t="shared" ref="G104:G112" si="20">IF(AND(C104=0,E104="Y"),5*(D104-1),0)</f>
        <v>0</v>
      </c>
    </row>
    <row r="105" spans="1:11" x14ac:dyDescent="0.25">
      <c r="A105" t="s">
        <v>2</v>
      </c>
      <c r="B105" t="s">
        <v>13</v>
      </c>
      <c r="C105" s="2">
        <v>0</v>
      </c>
      <c r="D105" s="2">
        <v>2.17</v>
      </c>
      <c r="E105" s="5" t="s">
        <v>17</v>
      </c>
      <c r="F105" s="2">
        <f t="shared" ref="F105:F112" si="21">F104+IF(E105="Y",C105*(D105-1),IF(E105="N",-C105,0))</f>
        <v>-100.89999999999998</v>
      </c>
      <c r="G105" s="22">
        <f t="shared" si="20"/>
        <v>0</v>
      </c>
    </row>
    <row r="106" spans="1:11" x14ac:dyDescent="0.25">
      <c r="A106" t="s">
        <v>3</v>
      </c>
      <c r="B106" t="s">
        <v>12</v>
      </c>
      <c r="C106" s="2">
        <v>5</v>
      </c>
      <c r="D106" s="2">
        <v>2.2999999999999998</v>
      </c>
      <c r="E106" s="5" t="s">
        <v>16</v>
      </c>
      <c r="F106" s="2">
        <f t="shared" si="21"/>
        <v>-94.399999999999977</v>
      </c>
      <c r="G106" s="22">
        <f t="shared" si="20"/>
        <v>0</v>
      </c>
    </row>
    <row r="107" spans="1:11" x14ac:dyDescent="0.25">
      <c r="A107" t="s">
        <v>4</v>
      </c>
      <c r="B107" t="s">
        <v>12</v>
      </c>
      <c r="C107" s="2">
        <v>10</v>
      </c>
      <c r="D107" s="2">
        <v>2.12</v>
      </c>
      <c r="E107" s="5" t="s">
        <v>16</v>
      </c>
      <c r="F107" s="2">
        <f t="shared" si="21"/>
        <v>-83.199999999999974</v>
      </c>
      <c r="G107" s="22">
        <f t="shared" si="20"/>
        <v>0</v>
      </c>
    </row>
    <row r="108" spans="1:11" x14ac:dyDescent="0.25">
      <c r="A108" t="s">
        <v>5</v>
      </c>
      <c r="B108" t="s">
        <v>12</v>
      </c>
      <c r="C108" s="2">
        <v>10</v>
      </c>
      <c r="D108" s="2">
        <v>2.35</v>
      </c>
      <c r="E108" s="5" t="s">
        <v>17</v>
      </c>
      <c r="F108" s="2">
        <f t="shared" si="21"/>
        <v>-93.199999999999974</v>
      </c>
      <c r="G108" s="22">
        <f t="shared" si="20"/>
        <v>0</v>
      </c>
    </row>
    <row r="109" spans="1:11" x14ac:dyDescent="0.25">
      <c r="A109" t="s">
        <v>6</v>
      </c>
      <c r="B109" t="s">
        <v>13</v>
      </c>
      <c r="C109" s="2">
        <v>5</v>
      </c>
      <c r="D109" s="2">
        <v>2.15</v>
      </c>
      <c r="E109" s="5" t="s">
        <v>17</v>
      </c>
      <c r="F109" s="2">
        <f t="shared" si="21"/>
        <v>-98.199999999999974</v>
      </c>
      <c r="G109" s="22">
        <f t="shared" si="20"/>
        <v>0</v>
      </c>
      <c r="H109" s="14"/>
      <c r="I109" s="18"/>
    </row>
    <row r="110" spans="1:11" x14ac:dyDescent="0.25">
      <c r="A110" t="s">
        <v>7</v>
      </c>
      <c r="B110" t="s">
        <v>13</v>
      </c>
      <c r="C110" s="2">
        <v>5</v>
      </c>
      <c r="D110" s="2">
        <v>2.4500000000000002</v>
      </c>
      <c r="E110" s="5" t="s">
        <v>17</v>
      </c>
      <c r="F110" s="2">
        <f t="shared" si="21"/>
        <v>-103.19999999999997</v>
      </c>
      <c r="G110" s="22">
        <f t="shared" si="20"/>
        <v>0</v>
      </c>
    </row>
    <row r="111" spans="1:11" x14ac:dyDescent="0.25">
      <c r="A111" t="s">
        <v>25</v>
      </c>
      <c r="B111" t="s">
        <v>13</v>
      </c>
      <c r="C111" s="2">
        <v>5</v>
      </c>
      <c r="D111" s="2">
        <v>2.12</v>
      </c>
      <c r="E111" s="5" t="s">
        <v>17</v>
      </c>
      <c r="F111" s="2">
        <f t="shared" si="21"/>
        <v>-108.19999999999997</v>
      </c>
      <c r="G111" s="22">
        <f t="shared" si="20"/>
        <v>0</v>
      </c>
    </row>
    <row r="112" spans="1:11" x14ac:dyDescent="0.25">
      <c r="A112" t="s">
        <v>8</v>
      </c>
      <c r="B112" t="s">
        <v>12</v>
      </c>
      <c r="C112" s="2">
        <v>5</v>
      </c>
      <c r="D112" s="2">
        <v>2.85</v>
      </c>
      <c r="E112" s="5" t="s">
        <v>17</v>
      </c>
      <c r="F112" s="2">
        <f t="shared" si="21"/>
        <v>-113.19999999999997</v>
      </c>
      <c r="G112" s="22">
        <f t="shared" si="20"/>
        <v>0</v>
      </c>
      <c r="H112" s="14">
        <f>F112-F102</f>
        <v>-22.299999999999997</v>
      </c>
      <c r="I112" s="18">
        <f>H112/SUM(C104:C112)</f>
        <v>-0.4054545454545454</v>
      </c>
      <c r="J112" s="20">
        <f>(F112-F72)/SUM(C74:C112)</f>
        <v>-0.30930232558139531</v>
      </c>
      <c r="K112" s="23">
        <f>F112/SUM(C$1:C112)</f>
        <v>-0.16171428571428567</v>
      </c>
    </row>
    <row r="113" spans="1:11" x14ac:dyDescent="0.25">
      <c r="A113" s="1">
        <v>22</v>
      </c>
    </row>
    <row r="114" spans="1:11" x14ac:dyDescent="0.25">
      <c r="A114" t="s">
        <v>1</v>
      </c>
      <c r="B114" t="s">
        <v>13</v>
      </c>
      <c r="C114" s="2">
        <v>5</v>
      </c>
      <c r="D114" s="2">
        <v>3.25</v>
      </c>
      <c r="E114" s="5" t="s">
        <v>17</v>
      </c>
      <c r="F114" s="2">
        <f>F112+IF(E114="Y",C114*(D114-1),IF(E114="N",-C114,0))</f>
        <v>-118.19999999999997</v>
      </c>
      <c r="G114" s="22">
        <f t="shared" ref="G114:G122" si="22">IF(AND(C114=0,E114="Y"),5*(D114-1),0)</f>
        <v>0</v>
      </c>
    </row>
    <row r="115" spans="1:11" x14ac:dyDescent="0.25">
      <c r="A115" t="s">
        <v>2</v>
      </c>
      <c r="B115" t="s">
        <v>12</v>
      </c>
      <c r="C115" s="2">
        <v>10</v>
      </c>
      <c r="D115" s="2">
        <v>2.25</v>
      </c>
      <c r="E115" s="5" t="s">
        <v>17</v>
      </c>
      <c r="F115" s="2">
        <f t="shared" ref="F115:F122" si="23">F114+IF(E115="Y",C115*(D115-1),IF(E115="N",-C115,0))</f>
        <v>-128.19999999999999</v>
      </c>
      <c r="G115" s="22">
        <f t="shared" si="22"/>
        <v>0</v>
      </c>
    </row>
    <row r="116" spans="1:11" x14ac:dyDescent="0.25">
      <c r="A116" t="s">
        <v>3</v>
      </c>
      <c r="B116" t="s">
        <v>12</v>
      </c>
      <c r="C116" s="2">
        <v>10</v>
      </c>
      <c r="D116" s="2">
        <v>2.15</v>
      </c>
      <c r="E116" s="5" t="s">
        <v>17</v>
      </c>
      <c r="F116" s="2">
        <f t="shared" si="23"/>
        <v>-138.19999999999999</v>
      </c>
      <c r="G116" s="22">
        <f t="shared" si="22"/>
        <v>0</v>
      </c>
    </row>
    <row r="117" spans="1:11" x14ac:dyDescent="0.25">
      <c r="A117" t="s">
        <v>4</v>
      </c>
      <c r="B117" t="s">
        <v>12</v>
      </c>
      <c r="C117" s="2">
        <v>10</v>
      </c>
      <c r="D117" s="2">
        <v>2.15</v>
      </c>
      <c r="E117" s="5" t="s">
        <v>17</v>
      </c>
      <c r="F117" s="2">
        <f t="shared" si="23"/>
        <v>-148.19999999999999</v>
      </c>
      <c r="G117" s="22">
        <f t="shared" si="22"/>
        <v>0</v>
      </c>
    </row>
    <row r="118" spans="1:11" x14ac:dyDescent="0.25">
      <c r="A118" t="s">
        <v>5</v>
      </c>
      <c r="B118" t="s">
        <v>12</v>
      </c>
      <c r="C118" s="2">
        <v>10</v>
      </c>
      <c r="D118" s="2">
        <v>2.2000000000000002</v>
      </c>
      <c r="E118" s="5" t="s">
        <v>17</v>
      </c>
      <c r="F118" s="2">
        <f t="shared" si="23"/>
        <v>-158.19999999999999</v>
      </c>
      <c r="G118" s="22">
        <f t="shared" si="22"/>
        <v>0</v>
      </c>
    </row>
    <row r="119" spans="1:11" x14ac:dyDescent="0.25">
      <c r="A119" t="s">
        <v>6</v>
      </c>
      <c r="B119" t="s">
        <v>22</v>
      </c>
      <c r="C119" s="2">
        <v>0</v>
      </c>
      <c r="D119" s="2">
        <v>3.7</v>
      </c>
      <c r="E119" s="5" t="s">
        <v>17</v>
      </c>
      <c r="F119" s="2">
        <f t="shared" si="23"/>
        <v>-158.19999999999999</v>
      </c>
      <c r="G119" s="22">
        <f t="shared" si="22"/>
        <v>0</v>
      </c>
      <c r="H119" s="14"/>
      <c r="I119" s="18"/>
    </row>
    <row r="120" spans="1:11" x14ac:dyDescent="0.25">
      <c r="A120" t="s">
        <v>7</v>
      </c>
      <c r="B120" t="s">
        <v>13</v>
      </c>
      <c r="C120" s="2">
        <v>5</v>
      </c>
      <c r="D120" s="2">
        <v>2.4</v>
      </c>
      <c r="E120" s="5" t="s">
        <v>17</v>
      </c>
      <c r="F120" s="2">
        <f t="shared" si="23"/>
        <v>-163.19999999999999</v>
      </c>
      <c r="G120" s="22">
        <f t="shared" si="22"/>
        <v>0</v>
      </c>
    </row>
    <row r="121" spans="1:11" x14ac:dyDescent="0.25">
      <c r="A121" t="s">
        <v>25</v>
      </c>
      <c r="B121" t="s">
        <v>12</v>
      </c>
      <c r="C121" s="2">
        <v>5</v>
      </c>
      <c r="D121" s="2">
        <v>4.0999999999999996</v>
      </c>
      <c r="E121" s="5" t="s">
        <v>17</v>
      </c>
      <c r="F121" s="2">
        <f t="shared" si="23"/>
        <v>-168.2</v>
      </c>
      <c r="G121" s="22">
        <f t="shared" si="22"/>
        <v>0</v>
      </c>
    </row>
    <row r="122" spans="1:11" x14ac:dyDescent="0.25">
      <c r="A122" t="s">
        <v>8</v>
      </c>
      <c r="B122" t="s">
        <v>12</v>
      </c>
      <c r="C122" s="2">
        <v>5</v>
      </c>
      <c r="D122" s="2">
        <v>2.0499999999999998</v>
      </c>
      <c r="E122" s="5" t="s">
        <v>16</v>
      </c>
      <c r="F122" s="2">
        <f t="shared" si="23"/>
        <v>-162.94999999999999</v>
      </c>
      <c r="G122" s="22">
        <f t="shared" si="22"/>
        <v>0</v>
      </c>
      <c r="H122" s="14">
        <f>F122-F112</f>
        <v>-49.750000000000014</v>
      </c>
      <c r="I122" s="18">
        <f>H122/SUM(C114:C122)</f>
        <v>-0.82916666666666694</v>
      </c>
      <c r="J122" s="20">
        <f>(F122-F82)/SUM(C84:C122)</f>
        <v>-0.45</v>
      </c>
      <c r="K122" s="23">
        <f>F122/SUM(C$1:C122)</f>
        <v>-0.2144078947368421</v>
      </c>
    </row>
    <row r="123" spans="1:11" x14ac:dyDescent="0.25">
      <c r="A123" s="1">
        <v>23</v>
      </c>
    </row>
    <row r="124" spans="1:11" x14ac:dyDescent="0.25">
      <c r="A124" t="s">
        <v>1</v>
      </c>
      <c r="B124" t="s">
        <v>12</v>
      </c>
      <c r="C124" s="2">
        <v>10</v>
      </c>
      <c r="D124" s="2">
        <v>2.8</v>
      </c>
      <c r="E124" s="5" t="s">
        <v>17</v>
      </c>
      <c r="F124" s="2">
        <f>F122+IF(E124="Y",C124*(D124-1),IF(E124="N",-C124,0))</f>
        <v>-172.95</v>
      </c>
      <c r="G124" s="22">
        <f t="shared" ref="G124:G132" si="24">IF(AND(C124=0,E124="Y"),5*(D124-1),0)</f>
        <v>0</v>
      </c>
    </row>
    <row r="125" spans="1:11" x14ac:dyDescent="0.25">
      <c r="A125" t="s">
        <v>2</v>
      </c>
      <c r="B125" t="s">
        <v>13</v>
      </c>
      <c r="C125" s="2">
        <v>10</v>
      </c>
      <c r="D125" s="2">
        <v>3.45</v>
      </c>
      <c r="E125" s="5" t="s">
        <v>17</v>
      </c>
      <c r="F125" s="2">
        <f t="shared" ref="F125:F132" si="25">F124+IF(E125="Y",C125*(D125-1),IF(E125="N",-C125,0))</f>
        <v>-182.95</v>
      </c>
      <c r="G125" s="22">
        <f t="shared" si="24"/>
        <v>0</v>
      </c>
    </row>
    <row r="126" spans="1:11" x14ac:dyDescent="0.25">
      <c r="A126" t="s">
        <v>3</v>
      </c>
      <c r="B126" t="s">
        <v>12</v>
      </c>
      <c r="C126" s="2">
        <v>10</v>
      </c>
      <c r="D126" s="2">
        <v>2.0699999999999998</v>
      </c>
      <c r="E126" s="5" t="s">
        <v>16</v>
      </c>
      <c r="F126" s="2">
        <f t="shared" si="25"/>
        <v>-172.25</v>
      </c>
      <c r="G126" s="22">
        <f t="shared" si="24"/>
        <v>0</v>
      </c>
    </row>
    <row r="127" spans="1:11" x14ac:dyDescent="0.25">
      <c r="A127" t="s">
        <v>4</v>
      </c>
      <c r="B127" t="s">
        <v>12</v>
      </c>
      <c r="C127" s="2">
        <v>5</v>
      </c>
      <c r="D127" s="2">
        <v>2.75</v>
      </c>
      <c r="E127" s="5" t="s">
        <v>16</v>
      </c>
      <c r="F127" s="2">
        <f t="shared" si="25"/>
        <v>-163.5</v>
      </c>
      <c r="G127" s="22">
        <f t="shared" si="24"/>
        <v>0</v>
      </c>
    </row>
    <row r="128" spans="1:11" x14ac:dyDescent="0.25">
      <c r="A128" t="s">
        <v>5</v>
      </c>
      <c r="B128" t="s">
        <v>13</v>
      </c>
      <c r="C128" s="2">
        <v>10</v>
      </c>
      <c r="D128" s="2">
        <v>3</v>
      </c>
      <c r="E128" s="5" t="s">
        <v>17</v>
      </c>
      <c r="F128" s="2">
        <f t="shared" si="25"/>
        <v>-173.5</v>
      </c>
      <c r="G128" s="22">
        <f t="shared" si="24"/>
        <v>0</v>
      </c>
    </row>
    <row r="129" spans="1:11" x14ac:dyDescent="0.25">
      <c r="A129" t="s">
        <v>6</v>
      </c>
      <c r="B129" t="s">
        <v>13</v>
      </c>
      <c r="C129" s="2">
        <v>5</v>
      </c>
      <c r="D129" s="2">
        <v>2.08</v>
      </c>
      <c r="E129" s="5" t="s">
        <v>17</v>
      </c>
      <c r="F129" s="2">
        <f t="shared" si="25"/>
        <v>-178.5</v>
      </c>
      <c r="G129" s="22">
        <f t="shared" si="24"/>
        <v>0</v>
      </c>
      <c r="H129" s="14"/>
      <c r="I129" s="18"/>
    </row>
    <row r="130" spans="1:11" x14ac:dyDescent="0.25">
      <c r="A130" t="s">
        <v>7</v>
      </c>
      <c r="B130" t="s">
        <v>12</v>
      </c>
      <c r="C130" s="2">
        <v>10</v>
      </c>
      <c r="D130" s="2">
        <v>2.7</v>
      </c>
      <c r="E130" s="5" t="s">
        <v>17</v>
      </c>
      <c r="F130" s="2">
        <f t="shared" si="25"/>
        <v>-188.5</v>
      </c>
      <c r="G130" s="22">
        <f t="shared" si="24"/>
        <v>0</v>
      </c>
    </row>
    <row r="131" spans="1:11" x14ac:dyDescent="0.25">
      <c r="A131" t="s">
        <v>25</v>
      </c>
      <c r="B131" t="s">
        <v>21</v>
      </c>
      <c r="C131" s="2">
        <v>5</v>
      </c>
      <c r="D131" s="2">
        <v>1.71</v>
      </c>
      <c r="E131" s="5" t="s">
        <v>16</v>
      </c>
      <c r="F131" s="2">
        <f t="shared" si="25"/>
        <v>-184.95</v>
      </c>
      <c r="G131" s="22">
        <f t="shared" si="24"/>
        <v>0</v>
      </c>
    </row>
    <row r="132" spans="1:11" x14ac:dyDescent="0.25">
      <c r="A132" t="s">
        <v>8</v>
      </c>
      <c r="B132" t="s">
        <v>12</v>
      </c>
      <c r="C132" s="2">
        <v>10</v>
      </c>
      <c r="D132" s="2">
        <v>2.2999999999999998</v>
      </c>
      <c r="E132" s="5" t="s">
        <v>17</v>
      </c>
      <c r="F132" s="2">
        <f t="shared" si="25"/>
        <v>-194.95</v>
      </c>
      <c r="G132" s="22">
        <f t="shared" si="24"/>
        <v>0</v>
      </c>
      <c r="H132" s="14">
        <f>F132-F122</f>
        <v>-32</v>
      </c>
      <c r="I132" s="18">
        <f>H132/SUM(C124:C132)</f>
        <v>-0.42666666666666669</v>
      </c>
      <c r="J132" s="20">
        <f>(F132-F92)/SUM(C94:C132)</f>
        <v>-0.48914893617021282</v>
      </c>
      <c r="K132" s="23">
        <f>F132/SUM(C$1:C132)</f>
        <v>-0.23347305389221557</v>
      </c>
    </row>
    <row r="133" spans="1:11" x14ac:dyDescent="0.25">
      <c r="A133" s="1">
        <v>24</v>
      </c>
    </row>
    <row r="134" spans="1:11" x14ac:dyDescent="0.25">
      <c r="A134" t="s">
        <v>1</v>
      </c>
      <c r="B134" t="s">
        <v>12</v>
      </c>
      <c r="C134" s="2">
        <v>10</v>
      </c>
      <c r="D134" s="2">
        <v>2.6</v>
      </c>
      <c r="E134" s="5" t="s">
        <v>17</v>
      </c>
      <c r="F134" s="2">
        <f>F132+IF(E134="Y",C134*(D134-1),IF(E134="N",-C134,0))</f>
        <v>-204.95</v>
      </c>
      <c r="G134" s="22">
        <f t="shared" ref="G134:G142" si="26">IF(AND(C134=0,E134="Y"),5*(D134-1),0)</f>
        <v>0</v>
      </c>
    </row>
    <row r="135" spans="1:11" x14ac:dyDescent="0.25">
      <c r="A135" t="s">
        <v>2</v>
      </c>
      <c r="B135" t="s">
        <v>12</v>
      </c>
      <c r="C135" s="2">
        <v>10</v>
      </c>
      <c r="D135" s="2">
        <v>3.6</v>
      </c>
      <c r="E135" s="5" t="s">
        <v>17</v>
      </c>
      <c r="F135" s="2">
        <f t="shared" ref="F135:F142" si="27">F134+IF(E135="Y",C135*(D135-1),IF(E135="N",-C135,0))</f>
        <v>-214.95</v>
      </c>
      <c r="G135" s="22">
        <f t="shared" si="26"/>
        <v>0</v>
      </c>
    </row>
    <row r="136" spans="1:11" x14ac:dyDescent="0.25">
      <c r="A136" t="s">
        <v>3</v>
      </c>
      <c r="B136" t="s">
        <v>13</v>
      </c>
      <c r="C136" s="2">
        <v>10</v>
      </c>
      <c r="D136" s="2">
        <v>2.2000000000000002</v>
      </c>
      <c r="E136" s="5" t="s">
        <v>16</v>
      </c>
      <c r="F136" s="2">
        <f t="shared" si="27"/>
        <v>-202.95</v>
      </c>
      <c r="G136" s="22">
        <f t="shared" si="26"/>
        <v>0</v>
      </c>
    </row>
    <row r="137" spans="1:11" x14ac:dyDescent="0.25">
      <c r="A137" t="s">
        <v>4</v>
      </c>
      <c r="B137" t="s">
        <v>21</v>
      </c>
      <c r="C137" s="2">
        <v>10</v>
      </c>
      <c r="D137" s="2">
        <v>1.43</v>
      </c>
      <c r="E137" s="5" t="s">
        <v>16</v>
      </c>
      <c r="F137" s="2">
        <f t="shared" si="27"/>
        <v>-198.64999999999998</v>
      </c>
      <c r="G137" s="22">
        <f t="shared" si="26"/>
        <v>0</v>
      </c>
    </row>
    <row r="138" spans="1:11" x14ac:dyDescent="0.25">
      <c r="A138" t="s">
        <v>5</v>
      </c>
      <c r="B138" t="s">
        <v>12</v>
      </c>
      <c r="C138" s="2">
        <v>10</v>
      </c>
      <c r="D138" s="2">
        <v>2.2999999999999998</v>
      </c>
      <c r="E138" s="5" t="s">
        <v>16</v>
      </c>
      <c r="F138" s="2">
        <f t="shared" si="27"/>
        <v>-185.64999999999998</v>
      </c>
      <c r="G138" s="22">
        <f t="shared" si="26"/>
        <v>0</v>
      </c>
    </row>
    <row r="139" spans="1:11" x14ac:dyDescent="0.25">
      <c r="A139" t="s">
        <v>6</v>
      </c>
      <c r="B139" t="s">
        <v>13</v>
      </c>
      <c r="C139" s="2">
        <v>5</v>
      </c>
      <c r="D139" s="2">
        <v>3.6</v>
      </c>
      <c r="E139" s="5" t="s">
        <v>17</v>
      </c>
      <c r="F139" s="2">
        <f t="shared" si="27"/>
        <v>-190.64999999999998</v>
      </c>
      <c r="G139" s="22">
        <f t="shared" si="26"/>
        <v>0</v>
      </c>
      <c r="H139" s="14"/>
      <c r="I139" s="18"/>
    </row>
    <row r="140" spans="1:11" x14ac:dyDescent="0.25">
      <c r="A140" t="s">
        <v>7</v>
      </c>
      <c r="B140" t="s">
        <v>12</v>
      </c>
      <c r="C140" s="2">
        <v>10</v>
      </c>
      <c r="D140" s="2">
        <v>2.1</v>
      </c>
      <c r="E140" s="5" t="s">
        <v>16</v>
      </c>
      <c r="F140" s="2">
        <f t="shared" si="27"/>
        <v>-179.64999999999998</v>
      </c>
      <c r="G140" s="22">
        <f t="shared" si="26"/>
        <v>0</v>
      </c>
    </row>
    <row r="141" spans="1:11" x14ac:dyDescent="0.25">
      <c r="A141" t="s">
        <v>25</v>
      </c>
      <c r="B141" t="s">
        <v>13</v>
      </c>
      <c r="C141" s="2">
        <v>10</v>
      </c>
      <c r="D141" s="2">
        <v>2.2999999999999998</v>
      </c>
      <c r="E141" s="5" t="s">
        <v>16</v>
      </c>
      <c r="F141" s="2">
        <f t="shared" si="27"/>
        <v>-166.64999999999998</v>
      </c>
      <c r="G141" s="22">
        <f t="shared" si="26"/>
        <v>0</v>
      </c>
    </row>
    <row r="142" spans="1:11" x14ac:dyDescent="0.25">
      <c r="A142" t="s">
        <v>8</v>
      </c>
      <c r="B142" t="s">
        <v>13</v>
      </c>
      <c r="C142" s="2">
        <v>10</v>
      </c>
      <c r="D142" s="2">
        <v>2.4500000000000002</v>
      </c>
      <c r="E142" s="5" t="s">
        <v>16</v>
      </c>
      <c r="F142" s="2">
        <f t="shared" si="27"/>
        <v>-152.14999999999998</v>
      </c>
      <c r="G142" s="22">
        <f t="shared" si="26"/>
        <v>0</v>
      </c>
      <c r="H142" s="14">
        <f>F142-F132</f>
        <v>42.800000000000011</v>
      </c>
      <c r="I142" s="18">
        <f>H142/SUM(C134:C142)</f>
        <v>0.503529411764706</v>
      </c>
      <c r="J142" s="20">
        <f>(F142-F102)/SUM(C104:C142)</f>
        <v>-0.22272727272727272</v>
      </c>
      <c r="K142" s="23">
        <f>F142/SUM(C$1:C142)</f>
        <v>-0.16538043478260867</v>
      </c>
    </row>
  </sheetData>
  <mergeCells count="1">
    <mergeCell ref="A1:K1"/>
  </mergeCells>
  <phoneticPr fontId="3" type="noConversion"/>
  <conditionalFormatting sqref="E2:E290">
    <cfRule type="expression" dxfId="56" priority="135">
      <formula>E2="Y"</formula>
    </cfRule>
    <cfRule type="expression" dxfId="55" priority="136">
      <formula>E2="N"</formula>
    </cfRule>
  </conditionalFormatting>
  <conditionalFormatting sqref="E39:E51">
    <cfRule type="expression" dxfId="54" priority="127">
      <formula>E39="Y"</formula>
    </cfRule>
    <cfRule type="expression" dxfId="53" priority="128">
      <formula>E39="N"</formula>
    </cfRule>
  </conditionalFormatting>
  <conditionalFormatting sqref="E53:E59">
    <cfRule type="expression" dxfId="52" priority="124">
      <formula>E53="Y"</formula>
    </cfRule>
    <cfRule type="expression" dxfId="51" priority="125">
      <formula>E53="N"</formula>
    </cfRule>
  </conditionalFormatting>
  <conditionalFormatting sqref="E63:E69">
    <cfRule type="expression" dxfId="50" priority="121">
      <formula>E63="Y"</formula>
    </cfRule>
    <cfRule type="expression" dxfId="49" priority="122">
      <formula>E63="N"</formula>
    </cfRule>
  </conditionalFormatting>
  <conditionalFormatting sqref="E73:E79">
    <cfRule type="expression" dxfId="48" priority="118">
      <formula>E73="Y"</formula>
    </cfRule>
    <cfRule type="expression" dxfId="47" priority="119">
      <formula>E73="N"</formula>
    </cfRule>
  </conditionalFormatting>
  <conditionalFormatting sqref="E83:E89">
    <cfRule type="expression" dxfId="46" priority="115">
      <formula>E83="Y"</formula>
    </cfRule>
    <cfRule type="expression" dxfId="45" priority="116">
      <formula>E83="N"</formula>
    </cfRule>
  </conditionalFormatting>
  <conditionalFormatting sqref="E93:E99">
    <cfRule type="expression" dxfId="44" priority="112">
      <formula>E93="Y"</formula>
    </cfRule>
    <cfRule type="expression" dxfId="43" priority="113">
      <formula>E93="N"</formula>
    </cfRule>
  </conditionalFormatting>
  <conditionalFormatting sqref="E103:E109">
    <cfRule type="expression" dxfId="42" priority="109">
      <formula>E103="Y"</formula>
    </cfRule>
    <cfRule type="expression" dxfId="41" priority="110">
      <formula>E103="N"</formula>
    </cfRule>
  </conditionalFormatting>
  <conditionalFormatting sqref="G3:G11 G40:G45 G47:G52">
    <cfRule type="expression" dxfId="40" priority="137">
      <formula>G3&gt;0</formula>
    </cfRule>
  </conditionalFormatting>
  <conditionalFormatting sqref="G13:G21">
    <cfRule type="expression" dxfId="39" priority="134">
      <formula>G13&gt;0</formula>
    </cfRule>
  </conditionalFormatting>
  <conditionalFormatting sqref="G23:G29">
    <cfRule type="expression" dxfId="38" priority="133">
      <formula>G23&gt;0</formula>
    </cfRule>
  </conditionalFormatting>
  <conditionalFormatting sqref="G31:G38">
    <cfRule type="expression" dxfId="37" priority="132">
      <formula>G31&gt;0</formula>
    </cfRule>
  </conditionalFormatting>
  <conditionalFormatting sqref="G54:G62">
    <cfRule type="expression" dxfId="36" priority="123">
      <formula>G54&gt;0</formula>
    </cfRule>
  </conditionalFormatting>
  <conditionalFormatting sqref="G64:G72">
    <cfRule type="expression" dxfId="35" priority="120">
      <formula>G64&gt;0</formula>
    </cfRule>
  </conditionalFormatting>
  <conditionalFormatting sqref="G74:G82">
    <cfRule type="expression" dxfId="34" priority="117">
      <formula>G74&gt;0</formula>
    </cfRule>
  </conditionalFormatting>
  <conditionalFormatting sqref="G84:G92">
    <cfRule type="expression" dxfId="33" priority="114">
      <formula>G84&gt;0</formula>
    </cfRule>
  </conditionalFormatting>
  <conditionalFormatting sqref="G94:G102">
    <cfRule type="expression" dxfId="32" priority="111">
      <formula>G94&gt;0</formula>
    </cfRule>
  </conditionalFormatting>
  <conditionalFormatting sqref="G104:G112">
    <cfRule type="expression" dxfId="31" priority="108">
      <formula>G104&gt;0</formula>
    </cfRule>
  </conditionalFormatting>
  <conditionalFormatting sqref="G114:G122">
    <cfRule type="expression" dxfId="30" priority="3">
      <formula>G114&gt;0</formula>
    </cfRule>
  </conditionalFormatting>
  <conditionalFormatting sqref="G124:G132">
    <cfRule type="expression" dxfId="1" priority="2">
      <formula>G124&gt;0</formula>
    </cfRule>
  </conditionalFormatting>
  <conditionalFormatting sqref="G134:G142">
    <cfRule type="expression" dxfId="0" priority="1">
      <formula>G134&gt;0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8DE6-C365-4EC1-AF6A-F4C9F4B06B22}">
  <dimension ref="A1:Y84"/>
  <sheetViews>
    <sheetView topLeftCell="F55" zoomScale="90" zoomScaleNormal="90" workbookViewId="0">
      <selection activeCell="R64" sqref="R64:Y84"/>
    </sheetView>
  </sheetViews>
  <sheetFormatPr defaultRowHeight="15" x14ac:dyDescent="0.25"/>
  <cols>
    <col min="1" max="1" width="0" hidden="1" customWidth="1"/>
    <col min="4" max="5" width="9.140625" style="2"/>
    <col min="6" max="6" width="9.140625" style="5"/>
    <col min="7" max="7" width="11" style="2" bestFit="1" customWidth="1"/>
    <col min="9" max="9" width="13.85546875" style="7" bestFit="1" customWidth="1"/>
    <col min="12" max="13" width="9" style="2"/>
    <col min="14" max="14" width="9" style="5"/>
    <col min="15" max="15" width="11" style="2" bestFit="1" customWidth="1"/>
    <col min="17" max="17" width="13.85546875" style="7" bestFit="1" customWidth="1"/>
  </cols>
  <sheetData>
    <row r="1" spans="1:25" x14ac:dyDescent="0.25">
      <c r="A1">
        <v>0</v>
      </c>
      <c r="B1" s="27" t="s">
        <v>23</v>
      </c>
      <c r="C1" s="27"/>
      <c r="D1" s="27"/>
      <c r="E1" s="27"/>
      <c r="F1" s="27"/>
      <c r="G1" s="27"/>
      <c r="H1" s="27"/>
      <c r="I1" s="28"/>
      <c r="J1" s="27" t="s">
        <v>26</v>
      </c>
      <c r="K1" s="27"/>
      <c r="L1" s="27"/>
      <c r="M1" s="27"/>
      <c r="N1" s="27"/>
      <c r="O1" s="27"/>
      <c r="P1" s="27"/>
      <c r="Q1" s="28"/>
      <c r="R1" s="26" t="s">
        <v>33</v>
      </c>
      <c r="S1" s="27"/>
      <c r="T1" s="27"/>
      <c r="U1" s="27"/>
      <c r="V1" s="27"/>
      <c r="W1" s="27"/>
      <c r="X1" s="27"/>
      <c r="Y1" s="28"/>
    </row>
    <row r="2" spans="1:25" x14ac:dyDescent="0.25">
      <c r="B2" s="1" t="s">
        <v>0</v>
      </c>
      <c r="C2" s="1" t="s">
        <v>11</v>
      </c>
      <c r="D2" s="3" t="s">
        <v>9</v>
      </c>
      <c r="E2" s="3" t="s">
        <v>14</v>
      </c>
      <c r="F2" s="4" t="s">
        <v>15</v>
      </c>
      <c r="G2" s="3" t="s">
        <v>10</v>
      </c>
      <c r="H2" s="3" t="s">
        <v>19</v>
      </c>
      <c r="I2" s="6" t="s">
        <v>20</v>
      </c>
      <c r="J2" s="1"/>
      <c r="K2" s="1"/>
      <c r="L2" s="3"/>
      <c r="M2" s="3"/>
      <c r="N2" s="4"/>
      <c r="O2" s="3"/>
      <c r="P2" s="3"/>
      <c r="Q2" s="6"/>
      <c r="R2" s="9"/>
      <c r="Y2" s="7"/>
    </row>
    <row r="3" spans="1:25" x14ac:dyDescent="0.25">
      <c r="B3" t="s">
        <v>1</v>
      </c>
      <c r="C3" t="s">
        <v>12</v>
      </c>
      <c r="D3" s="2">
        <v>5</v>
      </c>
      <c r="E3" s="2">
        <v>2.4</v>
      </c>
      <c r="F3" s="5" t="s">
        <v>17</v>
      </c>
      <c r="G3" s="2">
        <f>$A$1+IF(F3="Y",D3*(E3-1),IF(F3="N",-D3,0))</f>
        <v>-5</v>
      </c>
      <c r="H3" s="2">
        <f t="shared" ref="H3:H19" si="0">IF(AND(D3=0,F3="Y"),5*(E3-1),0)</f>
        <v>0</v>
      </c>
      <c r="P3" s="2"/>
      <c r="R3" s="9"/>
      <c r="Y3" s="7"/>
    </row>
    <row r="4" spans="1:25" x14ac:dyDescent="0.25">
      <c r="B4" t="s">
        <v>2</v>
      </c>
      <c r="C4" t="s">
        <v>12</v>
      </c>
      <c r="D4" s="2">
        <v>5</v>
      </c>
      <c r="E4" s="2">
        <v>2.95</v>
      </c>
      <c r="F4" s="5" t="s">
        <v>17</v>
      </c>
      <c r="G4" s="2">
        <f>G3+IF(F4="Y",D4*(E4-1),IF(F4="N",-D4,0))</f>
        <v>-10</v>
      </c>
      <c r="H4" s="2">
        <f t="shared" si="0"/>
        <v>0</v>
      </c>
      <c r="P4" s="2"/>
      <c r="R4" s="9"/>
      <c r="Y4" s="7"/>
    </row>
    <row r="5" spans="1:25" x14ac:dyDescent="0.25">
      <c r="B5" t="s">
        <v>3</v>
      </c>
      <c r="C5" t="s">
        <v>13</v>
      </c>
      <c r="D5" s="2">
        <v>5</v>
      </c>
      <c r="E5" s="2">
        <v>2.12</v>
      </c>
      <c r="F5" s="5" t="s">
        <v>16</v>
      </c>
      <c r="G5" s="2">
        <f t="shared" ref="G5:G10" si="1">G4+IF(F5="Y",D5*(E5-1),IF(F5="N",-D5,0))</f>
        <v>-4.3999999999999995</v>
      </c>
      <c r="H5" s="2">
        <f t="shared" si="0"/>
        <v>0</v>
      </c>
      <c r="P5" s="2"/>
      <c r="R5" s="9"/>
      <c r="Y5" s="7"/>
    </row>
    <row r="6" spans="1:25" x14ac:dyDescent="0.25">
      <c r="B6" t="s">
        <v>4</v>
      </c>
      <c r="C6" t="s">
        <v>12</v>
      </c>
      <c r="D6" s="2">
        <v>5</v>
      </c>
      <c r="E6" s="2">
        <v>2.15</v>
      </c>
      <c r="F6" s="5" t="s">
        <v>17</v>
      </c>
      <c r="G6" s="2">
        <f t="shared" si="1"/>
        <v>-9.3999999999999986</v>
      </c>
      <c r="H6" s="2">
        <f t="shared" si="0"/>
        <v>0</v>
      </c>
      <c r="P6" s="2"/>
      <c r="R6" s="9"/>
      <c r="Y6" s="7"/>
    </row>
    <row r="7" spans="1:25" x14ac:dyDescent="0.25">
      <c r="B7" t="s">
        <v>5</v>
      </c>
      <c r="C7" t="s">
        <v>13</v>
      </c>
      <c r="D7" s="2">
        <v>5</v>
      </c>
      <c r="E7" s="2">
        <v>2.1</v>
      </c>
      <c r="F7" s="5" t="s">
        <v>16</v>
      </c>
      <c r="G7" s="2">
        <f t="shared" si="1"/>
        <v>-3.8999999999999986</v>
      </c>
      <c r="H7" s="2">
        <f t="shared" si="0"/>
        <v>0</v>
      </c>
      <c r="P7" s="2"/>
      <c r="R7" s="9"/>
      <c r="Y7" s="7"/>
    </row>
    <row r="8" spans="1:25" x14ac:dyDescent="0.25">
      <c r="B8" t="s">
        <v>6</v>
      </c>
      <c r="C8" t="s">
        <v>13</v>
      </c>
      <c r="D8" s="2">
        <v>5</v>
      </c>
      <c r="E8" s="2">
        <v>2.6</v>
      </c>
      <c r="F8" s="5" t="s">
        <v>16</v>
      </c>
      <c r="G8" s="2">
        <f t="shared" si="1"/>
        <v>4.1000000000000014</v>
      </c>
      <c r="H8" s="2">
        <f t="shared" si="0"/>
        <v>0</v>
      </c>
      <c r="P8" s="2"/>
      <c r="R8" s="9"/>
      <c r="Y8" s="7"/>
    </row>
    <row r="9" spans="1:25" x14ac:dyDescent="0.25">
      <c r="B9" t="s">
        <v>7</v>
      </c>
      <c r="C9" t="s">
        <v>13</v>
      </c>
      <c r="D9" s="2">
        <v>0</v>
      </c>
      <c r="E9" s="2">
        <v>3.7</v>
      </c>
      <c r="F9" s="5" t="s">
        <v>17</v>
      </c>
      <c r="G9" s="2">
        <f t="shared" si="1"/>
        <v>4.1000000000000014</v>
      </c>
      <c r="H9" s="2">
        <f t="shared" si="0"/>
        <v>0</v>
      </c>
      <c r="P9" s="2"/>
      <c r="R9" s="9"/>
      <c r="Y9" s="7"/>
    </row>
    <row r="10" spans="1:25" x14ac:dyDescent="0.25">
      <c r="B10" t="s">
        <v>8</v>
      </c>
      <c r="C10" t="s">
        <v>13</v>
      </c>
      <c r="D10" s="2">
        <v>0</v>
      </c>
      <c r="E10" s="2">
        <v>3.3</v>
      </c>
      <c r="F10" s="5" t="s">
        <v>17</v>
      </c>
      <c r="G10" s="2">
        <f t="shared" si="1"/>
        <v>4.1000000000000014</v>
      </c>
      <c r="H10" s="2">
        <f t="shared" si="0"/>
        <v>0</v>
      </c>
      <c r="I10" s="8">
        <f>G10-A1</f>
        <v>4.1000000000000014</v>
      </c>
      <c r="P10" s="2"/>
      <c r="Q10" s="8"/>
      <c r="R10" s="9"/>
      <c r="Y10" s="7"/>
    </row>
    <row r="11" spans="1:25" x14ac:dyDescent="0.25">
      <c r="B11" s="1" t="s">
        <v>18</v>
      </c>
      <c r="H11" s="2"/>
      <c r="J11" s="1" t="s">
        <v>18</v>
      </c>
      <c r="K11" s="1" t="s">
        <v>11</v>
      </c>
      <c r="L11" s="3" t="s">
        <v>9</v>
      </c>
      <c r="M11" s="3" t="s">
        <v>14</v>
      </c>
      <c r="N11" s="4" t="s">
        <v>15</v>
      </c>
      <c r="O11" s="3" t="s">
        <v>10</v>
      </c>
      <c r="P11" s="3" t="s">
        <v>19</v>
      </c>
      <c r="Q11" s="6" t="s">
        <v>20</v>
      </c>
      <c r="R11" s="9"/>
      <c r="Y11" s="7"/>
    </row>
    <row r="12" spans="1:25" x14ac:dyDescent="0.25">
      <c r="B12" t="s">
        <v>1</v>
      </c>
      <c r="C12" t="s">
        <v>12</v>
      </c>
      <c r="D12" s="2">
        <v>5</v>
      </c>
      <c r="E12" s="2">
        <v>2.12</v>
      </c>
      <c r="F12" s="5" t="s">
        <v>17</v>
      </c>
      <c r="G12" s="2">
        <f>G10+IF(F12="Y",D12*(E12-1),IF(F12="N",-D12,0))</f>
        <v>-0.89999999999999858</v>
      </c>
      <c r="H12" s="2">
        <f t="shared" si="0"/>
        <v>0</v>
      </c>
      <c r="J12" t="s">
        <v>1</v>
      </c>
      <c r="O12" s="2">
        <f>A1+IF(N12="Y",L12*(M12-1),IF(N12="N",-L12,0))</f>
        <v>0</v>
      </c>
      <c r="P12" s="2">
        <f t="shared" ref="P12:P19" si="2">IF(AND(L12=0,N12="Y"),5*(M12-1),0)</f>
        <v>0</v>
      </c>
      <c r="R12" s="9"/>
      <c r="Y12" s="7"/>
    </row>
    <row r="13" spans="1:25" x14ac:dyDescent="0.25">
      <c r="B13" t="s">
        <v>2</v>
      </c>
      <c r="C13" t="s">
        <v>12</v>
      </c>
      <c r="D13" s="2">
        <v>5</v>
      </c>
      <c r="E13" s="2">
        <v>2.5</v>
      </c>
      <c r="F13" s="5" t="s">
        <v>17</v>
      </c>
      <c r="G13" s="2">
        <f t="shared" ref="G13:G19" si="3">G12+IF(F13="Y",D13*(E13-1),IF(F13="N",-D13,0))</f>
        <v>-5.8999999999999986</v>
      </c>
      <c r="H13" s="2">
        <f t="shared" si="0"/>
        <v>0</v>
      </c>
      <c r="J13" t="s">
        <v>2</v>
      </c>
      <c r="O13" s="2">
        <f t="shared" ref="O13:O19" si="4">O12+IF(N13="Y",L13*(M13-1),IF(N13="N",-L13,0))</f>
        <v>0</v>
      </c>
      <c r="P13" s="2">
        <f t="shared" si="2"/>
        <v>0</v>
      </c>
      <c r="R13" s="9"/>
      <c r="Y13" s="7"/>
    </row>
    <row r="14" spans="1:25" x14ac:dyDescent="0.25">
      <c r="B14" t="s">
        <v>3</v>
      </c>
      <c r="C14" t="s">
        <v>13</v>
      </c>
      <c r="D14" s="2">
        <v>5</v>
      </c>
      <c r="E14" s="2">
        <v>4.4000000000000004</v>
      </c>
      <c r="F14" s="5" t="s">
        <v>16</v>
      </c>
      <c r="G14" s="2">
        <f t="shared" si="3"/>
        <v>11.100000000000001</v>
      </c>
      <c r="H14" s="2">
        <f t="shared" si="0"/>
        <v>0</v>
      </c>
      <c r="J14" t="s">
        <v>3</v>
      </c>
      <c r="O14" s="2">
        <f t="shared" si="4"/>
        <v>0</v>
      </c>
      <c r="P14" s="2">
        <f t="shared" si="2"/>
        <v>0</v>
      </c>
      <c r="R14" s="9"/>
      <c r="Y14" s="7"/>
    </row>
    <row r="15" spans="1:25" x14ac:dyDescent="0.25">
      <c r="B15" t="s">
        <v>4</v>
      </c>
      <c r="C15" t="s">
        <v>12</v>
      </c>
      <c r="D15" s="2">
        <v>5</v>
      </c>
      <c r="E15" s="2">
        <v>2.1800000000000002</v>
      </c>
      <c r="F15" s="5" t="s">
        <v>16</v>
      </c>
      <c r="G15" s="2">
        <f t="shared" si="3"/>
        <v>17</v>
      </c>
      <c r="H15" s="2">
        <f t="shared" si="0"/>
        <v>0</v>
      </c>
      <c r="J15" t="s">
        <v>4</v>
      </c>
      <c r="O15" s="2">
        <f t="shared" si="4"/>
        <v>0</v>
      </c>
      <c r="P15" s="2">
        <f t="shared" si="2"/>
        <v>0</v>
      </c>
      <c r="R15" s="9"/>
      <c r="Y15" s="7"/>
    </row>
    <row r="16" spans="1:25" x14ac:dyDescent="0.25">
      <c r="B16" t="s">
        <v>5</v>
      </c>
      <c r="C16" t="s">
        <v>21</v>
      </c>
      <c r="D16" s="2">
        <v>0</v>
      </c>
      <c r="E16" s="2">
        <v>1.66</v>
      </c>
      <c r="F16" s="5" t="s">
        <v>16</v>
      </c>
      <c r="G16" s="2">
        <f t="shared" si="3"/>
        <v>17</v>
      </c>
      <c r="H16" s="2">
        <f t="shared" si="0"/>
        <v>3.3</v>
      </c>
      <c r="J16" t="s">
        <v>5</v>
      </c>
      <c r="O16" s="2">
        <f t="shared" si="4"/>
        <v>0</v>
      </c>
      <c r="P16" s="2">
        <f t="shared" si="2"/>
        <v>0</v>
      </c>
      <c r="R16" s="9"/>
      <c r="Y16" s="7"/>
    </row>
    <row r="17" spans="2:25" x14ac:dyDescent="0.25">
      <c r="B17" t="s">
        <v>6</v>
      </c>
      <c r="C17" t="s">
        <v>13</v>
      </c>
      <c r="D17" s="2">
        <v>5</v>
      </c>
      <c r="E17" s="2">
        <v>2.1800000000000002</v>
      </c>
      <c r="F17" s="5" t="s">
        <v>17</v>
      </c>
      <c r="G17" s="2">
        <f t="shared" si="3"/>
        <v>12</v>
      </c>
      <c r="H17" s="2">
        <f t="shared" si="0"/>
        <v>0</v>
      </c>
      <c r="J17" t="s">
        <v>6</v>
      </c>
      <c r="O17" s="2">
        <f t="shared" si="4"/>
        <v>0</v>
      </c>
      <c r="P17" s="2">
        <f t="shared" si="2"/>
        <v>0</v>
      </c>
      <c r="R17" s="9"/>
      <c r="Y17" s="7"/>
    </row>
    <row r="18" spans="2:25" x14ac:dyDescent="0.25">
      <c r="B18" t="s">
        <v>7</v>
      </c>
      <c r="C18" t="s">
        <v>22</v>
      </c>
      <c r="D18" s="2">
        <v>5</v>
      </c>
      <c r="E18" s="2">
        <v>3.9</v>
      </c>
      <c r="F18" s="5" t="s">
        <v>17</v>
      </c>
      <c r="G18" s="2">
        <f t="shared" si="3"/>
        <v>7</v>
      </c>
      <c r="H18" s="2">
        <f t="shared" si="0"/>
        <v>0</v>
      </c>
      <c r="J18" t="s">
        <v>7</v>
      </c>
      <c r="K18" t="s">
        <v>22</v>
      </c>
      <c r="L18" s="2">
        <v>5</v>
      </c>
      <c r="M18" s="2">
        <v>3.9</v>
      </c>
      <c r="N18" s="5" t="s">
        <v>17</v>
      </c>
      <c r="O18" s="2">
        <f t="shared" si="4"/>
        <v>-5</v>
      </c>
      <c r="P18" s="2">
        <f t="shared" si="2"/>
        <v>0</v>
      </c>
      <c r="R18" s="9"/>
      <c r="Y18" s="7"/>
    </row>
    <row r="19" spans="2:25" x14ac:dyDescent="0.25">
      <c r="B19" t="s">
        <v>8</v>
      </c>
      <c r="C19" t="s">
        <v>12</v>
      </c>
      <c r="D19" s="2">
        <v>5</v>
      </c>
      <c r="E19" s="2">
        <v>2.75</v>
      </c>
      <c r="F19" s="5" t="s">
        <v>17</v>
      </c>
      <c r="G19" s="2">
        <f t="shared" si="3"/>
        <v>2</v>
      </c>
      <c r="H19" s="2">
        <f t="shared" si="0"/>
        <v>0</v>
      </c>
      <c r="I19" s="8">
        <f>G19-G10</f>
        <v>-2.1000000000000014</v>
      </c>
      <c r="J19" t="s">
        <v>8</v>
      </c>
      <c r="K19" t="s">
        <v>12</v>
      </c>
      <c r="L19" s="2">
        <v>5</v>
      </c>
      <c r="M19" s="2">
        <v>2.75</v>
      </c>
      <c r="N19" s="5" t="s">
        <v>17</v>
      </c>
      <c r="O19" s="2">
        <f t="shared" si="4"/>
        <v>-10</v>
      </c>
      <c r="P19" s="2">
        <f t="shared" si="2"/>
        <v>0</v>
      </c>
      <c r="Q19" s="8">
        <f>O19-O10</f>
        <v>-10</v>
      </c>
      <c r="R19" s="9"/>
      <c r="Y19" s="7"/>
    </row>
    <row r="20" spans="2:25" x14ac:dyDescent="0.25">
      <c r="B20" s="29" t="s">
        <v>27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  <c r="R20" s="9"/>
      <c r="Y20" s="7"/>
    </row>
    <row r="21" spans="2:25" x14ac:dyDescent="0.25">
      <c r="B21" s="1" t="s">
        <v>24</v>
      </c>
      <c r="H21" s="2"/>
      <c r="J21" s="1" t="s">
        <v>24</v>
      </c>
      <c r="P21" s="2"/>
      <c r="R21" s="9"/>
      <c r="Y21" s="7"/>
    </row>
    <row r="22" spans="2:25" x14ac:dyDescent="0.25">
      <c r="B22" t="s">
        <v>1</v>
      </c>
      <c r="C22" t="s">
        <v>13</v>
      </c>
      <c r="D22" s="2">
        <v>10</v>
      </c>
      <c r="E22" s="2">
        <v>2.5</v>
      </c>
      <c r="F22" s="5" t="s">
        <v>16</v>
      </c>
      <c r="G22" s="2">
        <f>G19+IF(F22="Y",D22*(E22-1),IF(F22="N",-D22,0))</f>
        <v>17</v>
      </c>
      <c r="H22" s="2">
        <f t="shared" ref="H22:H29" si="5">IF(AND(D22=0,F22="Y"),5*(E22-1),0)</f>
        <v>0</v>
      </c>
      <c r="J22" t="s">
        <v>1</v>
      </c>
      <c r="K22" t="s">
        <v>21</v>
      </c>
      <c r="L22" s="2">
        <v>5</v>
      </c>
      <c r="M22" s="2">
        <v>6.75</v>
      </c>
      <c r="N22" s="5" t="s">
        <v>17</v>
      </c>
      <c r="O22" s="2">
        <f>O19+IF(N22="Y",L22*(M22-1),IF(N22="N",-L22,0))</f>
        <v>-15</v>
      </c>
      <c r="P22" s="2">
        <f t="shared" ref="P22:P29" si="6">IF(AND(L22=0,N22="Y"),5*(M22-1),0)</f>
        <v>0</v>
      </c>
      <c r="R22" s="9"/>
      <c r="Y22" s="7"/>
    </row>
    <row r="23" spans="2:25" x14ac:dyDescent="0.25">
      <c r="B23" t="s">
        <v>3</v>
      </c>
      <c r="C23" t="s">
        <v>12</v>
      </c>
      <c r="D23" s="2">
        <v>10</v>
      </c>
      <c r="E23" s="2">
        <v>2.25</v>
      </c>
      <c r="F23" s="5" t="s">
        <v>16</v>
      </c>
      <c r="G23" s="2">
        <f t="shared" ref="G23:G29" si="7">G22+IF(F23="Y",D23*(E23-1),IF(F23="N",-D23,0))</f>
        <v>29.5</v>
      </c>
      <c r="H23" s="2">
        <f t="shared" si="5"/>
        <v>0</v>
      </c>
      <c r="J23" t="s">
        <v>3</v>
      </c>
      <c r="K23" t="s">
        <v>12</v>
      </c>
      <c r="L23" s="2">
        <v>10</v>
      </c>
      <c r="M23" s="2">
        <v>2.25</v>
      </c>
      <c r="N23" s="5" t="s">
        <v>16</v>
      </c>
      <c r="O23" s="2">
        <f t="shared" ref="O23:O29" si="8">O22+IF(N23="Y",L23*(M23-1),IF(N23="N",-L23,0))</f>
        <v>-2.5</v>
      </c>
      <c r="P23" s="2">
        <f t="shared" si="6"/>
        <v>0</v>
      </c>
      <c r="R23" s="9"/>
      <c r="Y23" s="7"/>
    </row>
    <row r="24" spans="2:25" x14ac:dyDescent="0.25">
      <c r="B24" t="s">
        <v>4</v>
      </c>
      <c r="C24" t="s">
        <v>13</v>
      </c>
      <c r="D24" s="2">
        <v>5</v>
      </c>
      <c r="E24" s="2">
        <v>2.1800000000000002</v>
      </c>
      <c r="F24" s="5" t="s">
        <v>16</v>
      </c>
      <c r="G24" s="2">
        <f t="shared" si="7"/>
        <v>35.4</v>
      </c>
      <c r="H24" s="2">
        <f t="shared" si="5"/>
        <v>0</v>
      </c>
      <c r="J24" t="s">
        <v>4</v>
      </c>
      <c r="K24" t="s">
        <v>12</v>
      </c>
      <c r="L24" s="2">
        <v>5</v>
      </c>
      <c r="M24" s="2">
        <v>3.4</v>
      </c>
      <c r="N24" s="5" t="s">
        <v>17</v>
      </c>
      <c r="O24" s="2">
        <f t="shared" si="8"/>
        <v>-7.5</v>
      </c>
      <c r="P24" s="2">
        <f t="shared" si="6"/>
        <v>0</v>
      </c>
      <c r="R24" s="9"/>
      <c r="Y24" s="7"/>
    </row>
    <row r="25" spans="2:25" x14ac:dyDescent="0.25">
      <c r="B25" t="s">
        <v>5</v>
      </c>
      <c r="C25" t="s">
        <v>13</v>
      </c>
      <c r="D25" s="2">
        <v>10</v>
      </c>
      <c r="E25" s="2">
        <v>2.15</v>
      </c>
      <c r="F25" s="5" t="s">
        <v>16</v>
      </c>
      <c r="G25" s="2">
        <f t="shared" si="7"/>
        <v>46.9</v>
      </c>
      <c r="H25" s="2">
        <f t="shared" si="5"/>
        <v>0</v>
      </c>
      <c r="J25" t="s">
        <v>5</v>
      </c>
      <c r="K25" t="s">
        <v>13</v>
      </c>
      <c r="L25" s="2">
        <v>10</v>
      </c>
      <c r="M25" s="2">
        <v>2.15</v>
      </c>
      <c r="N25" s="5" t="s">
        <v>16</v>
      </c>
      <c r="O25" s="2">
        <f t="shared" si="8"/>
        <v>4</v>
      </c>
      <c r="P25" s="2">
        <f t="shared" si="6"/>
        <v>0</v>
      </c>
      <c r="R25" s="9"/>
      <c r="Y25" s="7"/>
    </row>
    <row r="26" spans="2:25" x14ac:dyDescent="0.25">
      <c r="B26" t="s">
        <v>6</v>
      </c>
      <c r="C26" t="s">
        <v>13</v>
      </c>
      <c r="D26" s="2">
        <v>10</v>
      </c>
      <c r="E26" s="2">
        <v>3.7</v>
      </c>
      <c r="F26" s="5" t="s">
        <v>17</v>
      </c>
      <c r="G26" s="2">
        <f t="shared" si="7"/>
        <v>36.9</v>
      </c>
      <c r="H26" s="2">
        <f t="shared" si="5"/>
        <v>0</v>
      </c>
      <c r="J26" t="s">
        <v>6</v>
      </c>
      <c r="K26" t="s">
        <v>13</v>
      </c>
      <c r="L26" s="2">
        <v>10</v>
      </c>
      <c r="M26" s="2">
        <v>3.7</v>
      </c>
      <c r="N26" s="5" t="s">
        <v>17</v>
      </c>
      <c r="O26" s="2">
        <f t="shared" si="8"/>
        <v>-6</v>
      </c>
      <c r="P26" s="2">
        <f t="shared" si="6"/>
        <v>0</v>
      </c>
      <c r="R26" s="9"/>
      <c r="Y26" s="7"/>
    </row>
    <row r="27" spans="2:25" x14ac:dyDescent="0.25">
      <c r="B27" t="s">
        <v>7</v>
      </c>
      <c r="C27" t="s">
        <v>12</v>
      </c>
      <c r="D27" s="2">
        <v>10</v>
      </c>
      <c r="E27" s="2">
        <v>2.2000000000000002</v>
      </c>
      <c r="F27" s="5" t="s">
        <v>16</v>
      </c>
      <c r="G27" s="2">
        <f t="shared" si="7"/>
        <v>48.9</v>
      </c>
      <c r="H27" s="2">
        <f t="shared" si="5"/>
        <v>0</v>
      </c>
      <c r="J27" t="s">
        <v>7</v>
      </c>
      <c r="K27" t="s">
        <v>12</v>
      </c>
      <c r="L27" s="2">
        <v>10</v>
      </c>
      <c r="M27" s="2">
        <v>2.2000000000000002</v>
      </c>
      <c r="N27" s="5" t="s">
        <v>16</v>
      </c>
      <c r="O27" s="2">
        <f t="shared" si="8"/>
        <v>6.0000000000000018</v>
      </c>
      <c r="P27" s="2">
        <f t="shared" si="6"/>
        <v>0</v>
      </c>
      <c r="R27" s="9"/>
      <c r="Y27" s="7"/>
    </row>
    <row r="28" spans="2:25" x14ac:dyDescent="0.25">
      <c r="B28" t="s">
        <v>25</v>
      </c>
      <c r="C28" t="s">
        <v>12</v>
      </c>
      <c r="D28" s="2">
        <v>10</v>
      </c>
      <c r="E28" s="2">
        <v>2.25</v>
      </c>
      <c r="F28" s="5" t="s">
        <v>16</v>
      </c>
      <c r="G28" s="2">
        <f t="shared" si="7"/>
        <v>61.4</v>
      </c>
      <c r="H28" s="2">
        <f t="shared" si="5"/>
        <v>0</v>
      </c>
      <c r="J28" t="s">
        <v>25</v>
      </c>
      <c r="K28" t="s">
        <v>12</v>
      </c>
      <c r="L28" s="2">
        <v>10</v>
      </c>
      <c r="M28" s="2">
        <v>2.25</v>
      </c>
      <c r="N28" s="5" t="s">
        <v>16</v>
      </c>
      <c r="O28" s="2">
        <f t="shared" si="8"/>
        <v>18.5</v>
      </c>
      <c r="P28" s="2">
        <f t="shared" si="6"/>
        <v>0</v>
      </c>
      <c r="R28" s="9"/>
      <c r="Y28" s="7"/>
    </row>
    <row r="29" spans="2:25" x14ac:dyDescent="0.25">
      <c r="B29" t="s">
        <v>8</v>
      </c>
      <c r="C29" t="s">
        <v>13</v>
      </c>
      <c r="D29" s="2">
        <v>5</v>
      </c>
      <c r="E29" s="2">
        <v>2.4</v>
      </c>
      <c r="F29" s="5" t="s">
        <v>16</v>
      </c>
      <c r="G29" s="2">
        <f t="shared" si="7"/>
        <v>68.400000000000006</v>
      </c>
      <c r="H29" s="2">
        <f t="shared" si="5"/>
        <v>0</v>
      </c>
      <c r="I29" s="8">
        <f>G29-G19</f>
        <v>66.400000000000006</v>
      </c>
      <c r="J29" t="s">
        <v>8</v>
      </c>
      <c r="K29" t="s">
        <v>13</v>
      </c>
      <c r="L29" s="2">
        <v>5</v>
      </c>
      <c r="M29" s="2">
        <v>2.5</v>
      </c>
      <c r="N29" s="5" t="s">
        <v>16</v>
      </c>
      <c r="O29" s="2">
        <f t="shared" si="8"/>
        <v>26</v>
      </c>
      <c r="P29" s="2">
        <f t="shared" si="6"/>
        <v>0</v>
      </c>
      <c r="Q29" s="8">
        <f>O29-O19</f>
        <v>36</v>
      </c>
      <c r="R29" s="9"/>
      <c r="Y29" s="7"/>
    </row>
    <row r="30" spans="2:25" x14ac:dyDescent="0.25">
      <c r="B30" s="1" t="s">
        <v>28</v>
      </c>
      <c r="H30" s="2"/>
      <c r="J30" s="1" t="s">
        <v>28</v>
      </c>
      <c r="P30" s="2"/>
      <c r="R30" s="9"/>
      <c r="Y30" s="7"/>
    </row>
    <row r="31" spans="2:25" x14ac:dyDescent="0.25">
      <c r="B31" t="s">
        <v>2</v>
      </c>
      <c r="C31" t="s">
        <v>22</v>
      </c>
      <c r="D31" s="2">
        <v>5</v>
      </c>
      <c r="E31" s="2">
        <v>3.05</v>
      </c>
      <c r="F31" s="5" t="s">
        <v>16</v>
      </c>
      <c r="G31" s="2">
        <f>G29+IF(F31="Y",D31*(E31-1),IF(F31="N",-D31,0))</f>
        <v>78.650000000000006</v>
      </c>
      <c r="H31" s="2">
        <f t="shared" ref="H31:H38" si="9">IF(AND(D31=0,F31="Y"),5*(E31-1),0)</f>
        <v>0</v>
      </c>
      <c r="J31" t="s">
        <v>2</v>
      </c>
      <c r="K31" t="s">
        <v>22</v>
      </c>
      <c r="L31" s="2">
        <v>10</v>
      </c>
      <c r="M31" s="2">
        <v>3.05</v>
      </c>
      <c r="N31" s="5" t="s">
        <v>16</v>
      </c>
      <c r="O31" s="2">
        <f>O29+IF(N31="Y",L31*(M31-1),IF(N31="N",-L31,0))</f>
        <v>46.5</v>
      </c>
      <c r="P31" s="2">
        <f t="shared" ref="P31:P38" si="10">IF(AND(L31=0,N31="Y"),5*(M31-1),0)</f>
        <v>0</v>
      </c>
      <c r="R31" s="9"/>
      <c r="Y31" s="7"/>
    </row>
    <row r="32" spans="2:25" x14ac:dyDescent="0.25">
      <c r="B32" t="s">
        <v>3</v>
      </c>
      <c r="C32" t="s">
        <v>13</v>
      </c>
      <c r="D32" s="2">
        <v>5</v>
      </c>
      <c r="E32" s="2">
        <v>4</v>
      </c>
      <c r="F32" s="5" t="s">
        <v>16</v>
      </c>
      <c r="G32" s="2">
        <f t="shared" ref="G32:G38" si="11">G31+IF(F32="Y",D32*(E32-1),IF(F32="N",-D32,0))</f>
        <v>93.65</v>
      </c>
      <c r="H32" s="2">
        <f t="shared" si="9"/>
        <v>0</v>
      </c>
      <c r="J32" t="s">
        <v>3</v>
      </c>
      <c r="K32" t="s">
        <v>12</v>
      </c>
      <c r="L32" s="2">
        <v>5</v>
      </c>
      <c r="M32" s="2">
        <v>2.12</v>
      </c>
      <c r="N32" s="5" t="s">
        <v>17</v>
      </c>
      <c r="O32" s="2">
        <f t="shared" ref="O32:O38" si="12">O31+IF(N32="Y",L32*(M32-1),IF(N32="N",-L32,0))</f>
        <v>41.5</v>
      </c>
      <c r="P32" s="2">
        <f t="shared" si="10"/>
        <v>0</v>
      </c>
      <c r="R32" s="9"/>
      <c r="Y32" s="7"/>
    </row>
    <row r="33" spans="2:25" x14ac:dyDescent="0.25">
      <c r="B33" t="s">
        <v>4</v>
      </c>
      <c r="C33" t="s">
        <v>13</v>
      </c>
      <c r="D33" s="2">
        <v>5</v>
      </c>
      <c r="E33" s="2">
        <v>2.1800000000000002</v>
      </c>
      <c r="F33" s="5" t="s">
        <v>17</v>
      </c>
      <c r="G33" s="2">
        <f t="shared" si="11"/>
        <v>88.65</v>
      </c>
      <c r="H33" s="2">
        <f t="shared" si="9"/>
        <v>0</v>
      </c>
      <c r="J33" t="s">
        <v>4</v>
      </c>
      <c r="K33" t="s">
        <v>13</v>
      </c>
      <c r="L33" s="2">
        <v>10</v>
      </c>
      <c r="M33" s="2">
        <v>2.1800000000000002</v>
      </c>
      <c r="N33" s="5" t="s">
        <v>17</v>
      </c>
      <c r="O33" s="2">
        <f t="shared" si="12"/>
        <v>31.5</v>
      </c>
      <c r="P33" s="2">
        <f t="shared" si="10"/>
        <v>0</v>
      </c>
      <c r="R33" s="9"/>
      <c r="Y33" s="7"/>
    </row>
    <row r="34" spans="2:25" x14ac:dyDescent="0.25">
      <c r="B34" t="s">
        <v>5</v>
      </c>
      <c r="C34" t="s">
        <v>13</v>
      </c>
      <c r="D34" s="2">
        <v>5</v>
      </c>
      <c r="E34" s="2">
        <v>2.65</v>
      </c>
      <c r="F34" s="5" t="s">
        <v>17</v>
      </c>
      <c r="G34" s="2">
        <f t="shared" si="11"/>
        <v>83.65</v>
      </c>
      <c r="H34" s="2">
        <f t="shared" si="9"/>
        <v>0</v>
      </c>
      <c r="J34" t="s">
        <v>5</v>
      </c>
      <c r="K34" t="s">
        <v>13</v>
      </c>
      <c r="L34" s="2">
        <v>10</v>
      </c>
      <c r="M34" s="2">
        <v>2.65</v>
      </c>
      <c r="N34" s="5" t="s">
        <v>17</v>
      </c>
      <c r="O34" s="2">
        <f t="shared" si="12"/>
        <v>21.5</v>
      </c>
      <c r="P34" s="2">
        <f t="shared" si="10"/>
        <v>0</v>
      </c>
      <c r="R34" s="9"/>
      <c r="Y34" s="7"/>
    </row>
    <row r="35" spans="2:25" x14ac:dyDescent="0.25">
      <c r="B35" t="s">
        <v>6</v>
      </c>
      <c r="C35" t="s">
        <v>12</v>
      </c>
      <c r="D35" s="2">
        <v>5</v>
      </c>
      <c r="E35" s="2">
        <v>2.25</v>
      </c>
      <c r="F35" s="5" t="s">
        <v>17</v>
      </c>
      <c r="G35" s="2">
        <f t="shared" si="11"/>
        <v>78.650000000000006</v>
      </c>
      <c r="H35" s="2">
        <f t="shared" si="9"/>
        <v>0</v>
      </c>
      <c r="J35" t="s">
        <v>6</v>
      </c>
      <c r="K35" t="s">
        <v>12</v>
      </c>
      <c r="L35" s="2">
        <v>10</v>
      </c>
      <c r="M35" s="2">
        <v>2.25</v>
      </c>
      <c r="N35" s="5" t="s">
        <v>17</v>
      </c>
      <c r="O35" s="2">
        <f t="shared" si="12"/>
        <v>11.5</v>
      </c>
      <c r="P35" s="2">
        <f t="shared" si="10"/>
        <v>0</v>
      </c>
      <c r="R35" s="9"/>
      <c r="Y35" s="7"/>
    </row>
    <row r="36" spans="2:25" x14ac:dyDescent="0.25">
      <c r="B36" t="s">
        <v>7</v>
      </c>
      <c r="C36" t="s">
        <v>12</v>
      </c>
      <c r="D36" s="2">
        <v>5</v>
      </c>
      <c r="E36" s="2">
        <v>2.4500000000000002</v>
      </c>
      <c r="F36" s="5" t="s">
        <v>17</v>
      </c>
      <c r="G36" s="2">
        <f t="shared" si="11"/>
        <v>73.650000000000006</v>
      </c>
      <c r="H36" s="2">
        <f t="shared" si="9"/>
        <v>0</v>
      </c>
      <c r="J36" t="s">
        <v>7</v>
      </c>
      <c r="K36" t="s">
        <v>21</v>
      </c>
      <c r="L36" s="2">
        <v>10</v>
      </c>
      <c r="M36" s="2">
        <v>7.25</v>
      </c>
      <c r="N36" s="5" t="s">
        <v>17</v>
      </c>
      <c r="O36" s="2">
        <f t="shared" si="12"/>
        <v>1.5</v>
      </c>
      <c r="P36" s="2">
        <f t="shared" si="10"/>
        <v>0</v>
      </c>
      <c r="R36" s="9"/>
      <c r="Y36" s="7"/>
    </row>
    <row r="37" spans="2:25" x14ac:dyDescent="0.25">
      <c r="B37" t="s">
        <v>25</v>
      </c>
      <c r="C37" t="s">
        <v>13</v>
      </c>
      <c r="D37" s="2">
        <v>5</v>
      </c>
      <c r="E37" s="2">
        <v>2.7</v>
      </c>
      <c r="F37" s="5" t="s">
        <v>17</v>
      </c>
      <c r="G37" s="2">
        <f t="shared" si="11"/>
        <v>68.650000000000006</v>
      </c>
      <c r="H37" s="2">
        <f t="shared" si="9"/>
        <v>0</v>
      </c>
      <c r="J37" t="s">
        <v>25</v>
      </c>
      <c r="K37" t="s">
        <v>13</v>
      </c>
      <c r="L37" s="2">
        <v>10</v>
      </c>
      <c r="M37" s="2">
        <v>2.7</v>
      </c>
      <c r="N37" s="5" t="s">
        <v>17</v>
      </c>
      <c r="O37" s="2">
        <f t="shared" si="12"/>
        <v>-8.5</v>
      </c>
      <c r="P37" s="2">
        <f t="shared" si="10"/>
        <v>0</v>
      </c>
      <c r="R37" s="9"/>
      <c r="Y37" s="7"/>
    </row>
    <row r="38" spans="2:25" x14ac:dyDescent="0.25">
      <c r="B38" t="s">
        <v>8</v>
      </c>
      <c r="C38" t="s">
        <v>12</v>
      </c>
      <c r="D38" s="2">
        <v>10</v>
      </c>
      <c r="E38" s="2">
        <v>2.35</v>
      </c>
      <c r="F38" s="5" t="s">
        <v>17</v>
      </c>
      <c r="G38" s="2">
        <f t="shared" si="11"/>
        <v>58.650000000000006</v>
      </c>
      <c r="H38" s="2">
        <f t="shared" si="9"/>
        <v>0</v>
      </c>
      <c r="I38" s="8">
        <f>G38-G29</f>
        <v>-9.75</v>
      </c>
      <c r="J38" t="s">
        <v>8</v>
      </c>
      <c r="K38" t="s">
        <v>12</v>
      </c>
      <c r="L38" s="2">
        <v>5</v>
      </c>
      <c r="M38" s="2">
        <v>2.35</v>
      </c>
      <c r="N38" s="5" t="s">
        <v>17</v>
      </c>
      <c r="O38" s="2">
        <f t="shared" si="12"/>
        <v>-13.5</v>
      </c>
      <c r="P38" s="2">
        <f t="shared" si="10"/>
        <v>0</v>
      </c>
      <c r="Q38" s="8">
        <f>O38-O29</f>
        <v>-39.5</v>
      </c>
      <c r="R38" s="9"/>
      <c r="Y38" s="7"/>
    </row>
    <row r="39" spans="2:25" x14ac:dyDescent="0.25">
      <c r="B39" s="1" t="s">
        <v>29</v>
      </c>
      <c r="H39" s="2"/>
      <c r="J39" s="1" t="s">
        <v>29</v>
      </c>
      <c r="P39" s="2"/>
      <c r="R39" s="9"/>
      <c r="Y39" s="7"/>
    </row>
    <row r="40" spans="2:25" x14ac:dyDescent="0.25">
      <c r="B40" t="s">
        <v>1</v>
      </c>
      <c r="C40" t="s">
        <v>13</v>
      </c>
      <c r="D40" s="2">
        <v>5</v>
      </c>
      <c r="E40" s="2">
        <v>2.25</v>
      </c>
      <c r="F40" s="5" t="s">
        <v>17</v>
      </c>
      <c r="G40" s="2">
        <f>G38+IF(F40="Y",D40*(E40-1),IF(F40="N",-D40,0))</f>
        <v>53.650000000000006</v>
      </c>
      <c r="H40" s="2">
        <f t="shared" ref="H40:H47" si="13">IF(AND(D40=0,F40="Y"),5*(E40-1),0)</f>
        <v>0</v>
      </c>
      <c r="J40" t="s">
        <v>1</v>
      </c>
      <c r="K40" t="s">
        <v>12</v>
      </c>
      <c r="L40" s="2">
        <v>5</v>
      </c>
      <c r="M40" s="2">
        <v>2.75</v>
      </c>
      <c r="N40" s="5" t="s">
        <v>16</v>
      </c>
      <c r="O40" s="2">
        <f>O38+IF(N40="Y",L40*(M40-1),IF(N40="N",-L40,0))</f>
        <v>-4.75</v>
      </c>
      <c r="P40" s="2">
        <f t="shared" ref="P40:P47" si="14">IF(AND(L40=0,N40="Y"),5*(M40-1),0)</f>
        <v>0</v>
      </c>
      <c r="R40" s="9"/>
      <c r="Y40" s="7"/>
    </row>
    <row r="41" spans="2:25" x14ac:dyDescent="0.25">
      <c r="B41" t="s">
        <v>2</v>
      </c>
      <c r="C41" t="s">
        <v>12</v>
      </c>
      <c r="D41" s="2">
        <v>0</v>
      </c>
      <c r="E41" s="2">
        <v>6.25</v>
      </c>
      <c r="F41" s="5" t="s">
        <v>17</v>
      </c>
      <c r="G41" s="2">
        <f t="shared" ref="G41:G47" si="15">G40+IF(F41="Y",D41*(E41-1),IF(F41="N",-D41,0))</f>
        <v>53.650000000000006</v>
      </c>
      <c r="H41" s="2">
        <f t="shared" si="13"/>
        <v>0</v>
      </c>
      <c r="J41" t="s">
        <v>2</v>
      </c>
      <c r="K41" t="s">
        <v>13</v>
      </c>
      <c r="L41" s="2">
        <v>10</v>
      </c>
      <c r="M41" s="2">
        <v>2.5499999999999998</v>
      </c>
      <c r="N41" s="5" t="s">
        <v>16</v>
      </c>
      <c r="O41" s="2">
        <f t="shared" ref="O41:O47" si="16">O40+IF(N41="Y",L41*(M41-1),IF(N41="N",-L41,0))</f>
        <v>10.749999999999998</v>
      </c>
      <c r="P41" s="2">
        <f t="shared" si="14"/>
        <v>0</v>
      </c>
      <c r="R41" s="9"/>
      <c r="Y41" s="7"/>
    </row>
    <row r="42" spans="2:25" x14ac:dyDescent="0.25">
      <c r="B42" t="s">
        <v>3</v>
      </c>
      <c r="C42" t="s">
        <v>12</v>
      </c>
      <c r="D42" s="2">
        <v>0</v>
      </c>
      <c r="E42" s="2">
        <v>2.2000000000000002</v>
      </c>
      <c r="F42" s="5" t="s">
        <v>17</v>
      </c>
      <c r="G42" s="2">
        <f t="shared" si="15"/>
        <v>53.650000000000006</v>
      </c>
      <c r="H42" s="2">
        <f t="shared" si="13"/>
        <v>0</v>
      </c>
      <c r="J42" t="s">
        <v>3</v>
      </c>
      <c r="K42" t="s">
        <v>13</v>
      </c>
      <c r="L42" s="2">
        <v>5</v>
      </c>
      <c r="M42" s="2">
        <v>2.85</v>
      </c>
      <c r="N42" s="5" t="s">
        <v>17</v>
      </c>
      <c r="O42" s="2">
        <f t="shared" si="16"/>
        <v>5.7499999999999982</v>
      </c>
      <c r="P42" s="2">
        <f t="shared" si="14"/>
        <v>0</v>
      </c>
      <c r="R42" s="9"/>
      <c r="Y42" s="7"/>
    </row>
    <row r="43" spans="2:25" x14ac:dyDescent="0.25">
      <c r="B43" t="s">
        <v>4</v>
      </c>
      <c r="C43" t="s">
        <v>13</v>
      </c>
      <c r="D43" s="2">
        <v>5</v>
      </c>
      <c r="E43" s="2">
        <v>2.2999999999999998</v>
      </c>
      <c r="F43" s="5" t="s">
        <v>17</v>
      </c>
      <c r="G43" s="2">
        <f t="shared" si="15"/>
        <v>48.650000000000006</v>
      </c>
      <c r="H43" s="2">
        <f t="shared" si="13"/>
        <v>0</v>
      </c>
      <c r="J43" t="s">
        <v>4</v>
      </c>
      <c r="K43" t="s">
        <v>13</v>
      </c>
      <c r="L43" s="2">
        <v>10</v>
      </c>
      <c r="M43" s="2">
        <v>2.2999999999999998</v>
      </c>
      <c r="N43" s="5" t="s">
        <v>17</v>
      </c>
      <c r="O43" s="2">
        <f t="shared" si="16"/>
        <v>-4.2500000000000018</v>
      </c>
      <c r="P43" s="2">
        <f t="shared" si="14"/>
        <v>0</v>
      </c>
      <c r="R43" s="9"/>
      <c r="Y43" s="7"/>
    </row>
    <row r="44" spans="2:25" x14ac:dyDescent="0.25">
      <c r="B44" t="s">
        <v>5</v>
      </c>
      <c r="C44" t="s">
        <v>12</v>
      </c>
      <c r="D44" s="2">
        <v>0</v>
      </c>
      <c r="E44" s="2">
        <v>2.2000000000000002</v>
      </c>
      <c r="F44" s="5" t="s">
        <v>17</v>
      </c>
      <c r="G44" s="2">
        <f t="shared" si="15"/>
        <v>48.650000000000006</v>
      </c>
      <c r="H44" s="2">
        <f t="shared" si="13"/>
        <v>0</v>
      </c>
      <c r="J44" t="s">
        <v>5</v>
      </c>
      <c r="K44" t="s">
        <v>12</v>
      </c>
      <c r="L44" s="2">
        <v>5</v>
      </c>
      <c r="M44" s="2">
        <v>2.2000000000000002</v>
      </c>
      <c r="N44" s="5" t="s">
        <v>17</v>
      </c>
      <c r="O44" s="2">
        <f t="shared" si="16"/>
        <v>-9.2500000000000018</v>
      </c>
      <c r="P44" s="2">
        <f t="shared" si="14"/>
        <v>0</v>
      </c>
      <c r="R44" s="9"/>
      <c r="Y44" s="7"/>
    </row>
    <row r="45" spans="2:25" x14ac:dyDescent="0.25">
      <c r="B45" t="s">
        <v>7</v>
      </c>
      <c r="C45" t="s">
        <v>12</v>
      </c>
      <c r="D45" s="2">
        <v>5</v>
      </c>
      <c r="E45" s="2">
        <v>2.25</v>
      </c>
      <c r="F45" s="5" t="s">
        <v>17</v>
      </c>
      <c r="G45" s="2">
        <f t="shared" si="15"/>
        <v>43.650000000000006</v>
      </c>
      <c r="H45" s="2">
        <f t="shared" si="13"/>
        <v>0</v>
      </c>
      <c r="J45" t="s">
        <v>7</v>
      </c>
      <c r="K45" t="s">
        <v>13</v>
      </c>
      <c r="L45" s="2">
        <v>0</v>
      </c>
      <c r="M45" s="2">
        <v>4</v>
      </c>
      <c r="N45" s="5" t="s">
        <v>17</v>
      </c>
      <c r="O45" s="2">
        <f t="shared" si="16"/>
        <v>-9.2500000000000018</v>
      </c>
      <c r="P45" s="2">
        <f t="shared" si="14"/>
        <v>0</v>
      </c>
      <c r="R45" s="9"/>
      <c r="Y45" s="7"/>
    </row>
    <row r="46" spans="2:25" x14ac:dyDescent="0.25">
      <c r="B46" t="s">
        <v>25</v>
      </c>
      <c r="C46" t="s">
        <v>13</v>
      </c>
      <c r="D46" s="2">
        <v>5</v>
      </c>
      <c r="E46" s="2">
        <v>2.12</v>
      </c>
      <c r="F46" s="5" t="s">
        <v>16</v>
      </c>
      <c r="G46" s="2">
        <f t="shared" si="15"/>
        <v>49.250000000000007</v>
      </c>
      <c r="H46" s="2">
        <f t="shared" si="13"/>
        <v>0</v>
      </c>
      <c r="J46" t="s">
        <v>25</v>
      </c>
      <c r="K46" t="s">
        <v>13</v>
      </c>
      <c r="L46" s="2">
        <v>0</v>
      </c>
      <c r="M46" s="2">
        <v>2.12</v>
      </c>
      <c r="N46" s="5" t="s">
        <v>16</v>
      </c>
      <c r="O46" s="2">
        <f t="shared" si="16"/>
        <v>-9.2500000000000018</v>
      </c>
      <c r="P46" s="2">
        <f t="shared" si="14"/>
        <v>5.6000000000000005</v>
      </c>
      <c r="R46" s="9"/>
      <c r="Y46" s="7"/>
    </row>
    <row r="47" spans="2:25" x14ac:dyDescent="0.25">
      <c r="B47" t="s">
        <v>8</v>
      </c>
      <c r="C47" t="s">
        <v>13</v>
      </c>
      <c r="D47" s="2">
        <v>5</v>
      </c>
      <c r="E47" s="2">
        <v>2.2999999999999998</v>
      </c>
      <c r="F47" s="5" t="s">
        <v>16</v>
      </c>
      <c r="G47" s="2">
        <f t="shared" si="15"/>
        <v>55.750000000000007</v>
      </c>
      <c r="H47" s="2">
        <f t="shared" si="13"/>
        <v>0</v>
      </c>
      <c r="I47" s="8">
        <f>G47-G38</f>
        <v>-2.8999999999999986</v>
      </c>
      <c r="J47" t="s">
        <v>8</v>
      </c>
      <c r="K47" t="s">
        <v>13</v>
      </c>
      <c r="L47" s="2">
        <v>5</v>
      </c>
      <c r="M47" s="2">
        <v>2.2999999999999998</v>
      </c>
      <c r="N47" s="5" t="s">
        <v>16</v>
      </c>
      <c r="O47" s="2">
        <f t="shared" si="16"/>
        <v>-2.7500000000000027</v>
      </c>
      <c r="P47" s="2">
        <f t="shared" si="14"/>
        <v>0</v>
      </c>
      <c r="Q47" s="8">
        <f>O47-O38</f>
        <v>10.749999999999996</v>
      </c>
      <c r="R47" s="9"/>
      <c r="Y47" s="7"/>
    </row>
    <row r="48" spans="2:25" x14ac:dyDescent="0.25">
      <c r="B48" s="1" t="s">
        <v>30</v>
      </c>
      <c r="H48" s="2"/>
      <c r="J48" s="1" t="s">
        <v>30</v>
      </c>
      <c r="P48" s="2"/>
      <c r="R48" s="9"/>
      <c r="Y48" s="7"/>
    </row>
    <row r="49" spans="2:25" x14ac:dyDescent="0.25">
      <c r="B49" t="s">
        <v>1</v>
      </c>
      <c r="C49" t="s">
        <v>13</v>
      </c>
      <c r="D49" s="2">
        <v>5</v>
      </c>
      <c r="E49" s="2">
        <v>2.4</v>
      </c>
      <c r="F49" s="5" t="s">
        <v>17</v>
      </c>
      <c r="G49" s="2">
        <f>G47+IF(F49="Y",D49*(E49-1),IF(F49="N",-D49,0))</f>
        <v>50.750000000000007</v>
      </c>
      <c r="H49" s="2">
        <f t="shared" ref="H49:H56" si="17">IF(AND(D49=0,F49="Y"),5*(E49-1),0)</f>
        <v>0</v>
      </c>
      <c r="J49" t="s">
        <v>1</v>
      </c>
      <c r="K49" t="s">
        <v>13</v>
      </c>
      <c r="L49" s="2">
        <v>5</v>
      </c>
      <c r="M49" s="2">
        <v>2.4</v>
      </c>
      <c r="N49" s="5" t="s">
        <v>17</v>
      </c>
      <c r="O49" s="2">
        <f>O47+IF(N49="Y",L49*(M49-1),IF(N49="N",-L49,0))</f>
        <v>-7.7500000000000027</v>
      </c>
      <c r="P49" s="2">
        <f t="shared" ref="P49:P56" si="18">IF(AND(L49=0,N49="Y"),5*(M49-1),0)</f>
        <v>0</v>
      </c>
      <c r="R49" s="9"/>
      <c r="Y49" s="7"/>
    </row>
    <row r="50" spans="2:25" x14ac:dyDescent="0.25">
      <c r="B50" t="s">
        <v>2</v>
      </c>
      <c r="C50" t="s">
        <v>13</v>
      </c>
      <c r="D50" s="2">
        <v>0</v>
      </c>
      <c r="E50" s="2">
        <v>4.5</v>
      </c>
      <c r="F50" s="5" t="s">
        <v>16</v>
      </c>
      <c r="G50" s="2">
        <f t="shared" ref="G50:G56" si="19">G49+IF(F50="Y",D50*(E50-1),IF(F50="N",-D50,0))</f>
        <v>50.750000000000007</v>
      </c>
      <c r="H50" s="2">
        <f t="shared" si="17"/>
        <v>17.5</v>
      </c>
      <c r="J50" t="s">
        <v>2</v>
      </c>
      <c r="K50" t="s">
        <v>12</v>
      </c>
      <c r="L50" s="2">
        <v>5</v>
      </c>
      <c r="M50" s="2">
        <v>2.25</v>
      </c>
      <c r="N50" s="5" t="s">
        <v>17</v>
      </c>
      <c r="O50" s="2">
        <f t="shared" ref="O50:O56" si="20">O49+IF(N50="Y",L50*(M50-1),IF(N50="N",-L50,0))</f>
        <v>-12.750000000000004</v>
      </c>
      <c r="P50" s="2">
        <f t="shared" si="18"/>
        <v>0</v>
      </c>
      <c r="R50" s="9"/>
      <c r="Y50" s="7"/>
    </row>
    <row r="51" spans="2:25" x14ac:dyDescent="0.25">
      <c r="B51" t="s">
        <v>3</v>
      </c>
      <c r="C51" t="s">
        <v>13</v>
      </c>
      <c r="D51" s="2">
        <v>5</v>
      </c>
      <c r="E51" s="2">
        <v>3.6</v>
      </c>
      <c r="F51" s="5" t="s">
        <v>16</v>
      </c>
      <c r="G51" s="2">
        <f t="shared" si="19"/>
        <v>63.750000000000007</v>
      </c>
      <c r="H51" s="2">
        <f t="shared" si="17"/>
        <v>0</v>
      </c>
      <c r="J51" t="s">
        <v>3</v>
      </c>
      <c r="K51" t="s">
        <v>13</v>
      </c>
      <c r="L51" s="2">
        <v>10</v>
      </c>
      <c r="M51" s="2">
        <v>3.6</v>
      </c>
      <c r="N51" s="5" t="s">
        <v>16</v>
      </c>
      <c r="O51" s="2">
        <f t="shared" si="20"/>
        <v>13.249999999999996</v>
      </c>
      <c r="P51" s="2">
        <f t="shared" si="18"/>
        <v>0</v>
      </c>
      <c r="R51" s="9"/>
      <c r="Y51" s="7"/>
    </row>
    <row r="52" spans="2:25" x14ac:dyDescent="0.25">
      <c r="B52" t="s">
        <v>4</v>
      </c>
      <c r="C52" t="s">
        <v>12</v>
      </c>
      <c r="D52" s="2">
        <v>5</v>
      </c>
      <c r="E52" s="2">
        <v>2.5</v>
      </c>
      <c r="F52" s="5" t="s">
        <v>17</v>
      </c>
      <c r="G52" s="2">
        <f t="shared" si="19"/>
        <v>58.750000000000007</v>
      </c>
      <c r="H52" s="2">
        <f t="shared" si="17"/>
        <v>0</v>
      </c>
      <c r="J52" t="s">
        <v>4</v>
      </c>
      <c r="K52" t="s">
        <v>12</v>
      </c>
      <c r="L52" s="2">
        <v>5</v>
      </c>
      <c r="M52" s="2">
        <v>2.5</v>
      </c>
      <c r="N52" s="5" t="s">
        <v>17</v>
      </c>
      <c r="O52" s="2">
        <f t="shared" si="20"/>
        <v>8.2499999999999964</v>
      </c>
      <c r="P52" s="2">
        <f t="shared" si="18"/>
        <v>0</v>
      </c>
      <c r="R52" s="9"/>
      <c r="Y52" s="7"/>
    </row>
    <row r="53" spans="2:25" x14ac:dyDescent="0.25">
      <c r="B53" t="s">
        <v>5</v>
      </c>
      <c r="C53" t="s">
        <v>13</v>
      </c>
      <c r="D53" s="2">
        <v>5</v>
      </c>
      <c r="E53" s="2">
        <v>2.2000000000000002</v>
      </c>
      <c r="F53" s="5" t="s">
        <v>17</v>
      </c>
      <c r="G53" s="2">
        <f t="shared" si="19"/>
        <v>53.750000000000007</v>
      </c>
      <c r="H53" s="2">
        <f t="shared" si="17"/>
        <v>0</v>
      </c>
      <c r="J53" t="s">
        <v>5</v>
      </c>
      <c r="K53" t="s">
        <v>13</v>
      </c>
      <c r="L53" s="2">
        <v>10</v>
      </c>
      <c r="M53" s="2">
        <v>2.2000000000000002</v>
      </c>
      <c r="N53" s="5" t="s">
        <v>17</v>
      </c>
      <c r="O53" s="2">
        <f t="shared" si="20"/>
        <v>-1.7500000000000036</v>
      </c>
      <c r="P53" s="2">
        <f t="shared" si="18"/>
        <v>0</v>
      </c>
      <c r="R53" s="9"/>
      <c r="Y53" s="7"/>
    </row>
    <row r="54" spans="2:25" x14ac:dyDescent="0.25">
      <c r="B54" t="s">
        <v>6</v>
      </c>
      <c r="C54" t="s">
        <v>22</v>
      </c>
      <c r="D54" s="2">
        <v>0</v>
      </c>
      <c r="E54" s="2">
        <v>1.45</v>
      </c>
      <c r="F54" s="5" t="s">
        <v>16</v>
      </c>
      <c r="G54" s="2">
        <f t="shared" si="19"/>
        <v>53.750000000000007</v>
      </c>
      <c r="H54" s="2">
        <f t="shared" si="17"/>
        <v>2.25</v>
      </c>
      <c r="J54" t="s">
        <v>6</v>
      </c>
      <c r="K54" t="s">
        <v>22</v>
      </c>
      <c r="L54" s="2">
        <v>10</v>
      </c>
      <c r="M54" s="2">
        <v>1.45</v>
      </c>
      <c r="N54" s="5" t="s">
        <v>16</v>
      </c>
      <c r="O54" s="2">
        <f t="shared" si="20"/>
        <v>2.7499999999999964</v>
      </c>
      <c r="P54" s="2">
        <f t="shared" si="18"/>
        <v>0</v>
      </c>
      <c r="R54" s="9"/>
      <c r="Y54" s="7"/>
    </row>
    <row r="55" spans="2:25" x14ac:dyDescent="0.25">
      <c r="B55" t="s">
        <v>25</v>
      </c>
      <c r="C55" t="s">
        <v>12</v>
      </c>
      <c r="D55" s="2">
        <v>5</v>
      </c>
      <c r="E55" s="2">
        <v>3.5</v>
      </c>
      <c r="F55" s="5" t="s">
        <v>16</v>
      </c>
      <c r="G55" s="2">
        <f t="shared" si="19"/>
        <v>66.25</v>
      </c>
      <c r="H55" s="2">
        <f t="shared" si="17"/>
        <v>0</v>
      </c>
      <c r="J55" t="s">
        <v>25</v>
      </c>
      <c r="K55" t="s">
        <v>12</v>
      </c>
      <c r="L55" s="2">
        <v>5</v>
      </c>
      <c r="M55" s="2">
        <v>3.5</v>
      </c>
      <c r="N55" s="5" t="s">
        <v>16</v>
      </c>
      <c r="O55" s="2">
        <f t="shared" si="20"/>
        <v>15.249999999999996</v>
      </c>
      <c r="P55" s="2">
        <f t="shared" si="18"/>
        <v>0</v>
      </c>
      <c r="R55" s="9"/>
      <c r="Y55" s="7"/>
    </row>
    <row r="56" spans="2:25" x14ac:dyDescent="0.25">
      <c r="B56" t="s">
        <v>8</v>
      </c>
      <c r="C56" t="s">
        <v>13</v>
      </c>
      <c r="D56" s="2">
        <v>0</v>
      </c>
      <c r="E56" s="2">
        <v>2.25</v>
      </c>
      <c r="F56" s="5" t="s">
        <v>17</v>
      </c>
      <c r="G56" s="2">
        <f t="shared" si="19"/>
        <v>66.25</v>
      </c>
      <c r="H56" s="2">
        <f t="shared" si="17"/>
        <v>0</v>
      </c>
      <c r="I56" s="8">
        <f>G56-G47</f>
        <v>10.499999999999993</v>
      </c>
      <c r="J56" t="s">
        <v>8</v>
      </c>
      <c r="K56" t="s">
        <v>13</v>
      </c>
      <c r="L56" s="2">
        <v>10</v>
      </c>
      <c r="M56" s="2">
        <v>2.25</v>
      </c>
      <c r="N56" s="5" t="s">
        <v>17</v>
      </c>
      <c r="O56" s="2">
        <f t="shared" si="20"/>
        <v>5.2499999999999964</v>
      </c>
      <c r="P56" s="2">
        <f t="shared" si="18"/>
        <v>0</v>
      </c>
      <c r="Q56" s="8">
        <f>O56-O47</f>
        <v>7.9999999999999991</v>
      </c>
      <c r="R56" s="9"/>
      <c r="Y56" s="7"/>
    </row>
    <row r="57" spans="2:25" x14ac:dyDescent="0.25">
      <c r="B57" s="1" t="s">
        <v>31</v>
      </c>
      <c r="H57" s="2"/>
      <c r="J57" s="1" t="s">
        <v>31</v>
      </c>
      <c r="P57" s="2"/>
      <c r="R57" s="9"/>
      <c r="Y57" s="7"/>
    </row>
    <row r="58" spans="2:25" x14ac:dyDescent="0.25">
      <c r="B58" t="s">
        <v>1</v>
      </c>
      <c r="C58" t="s">
        <v>12</v>
      </c>
      <c r="D58" s="2">
        <v>0</v>
      </c>
      <c r="E58" s="2">
        <v>2.08</v>
      </c>
      <c r="F58" s="5" t="s">
        <v>16</v>
      </c>
      <c r="G58" s="2">
        <f>G56+IF(F58="Y",D58*(E58-1),IF(F58="N",-D58,0))</f>
        <v>66.25</v>
      </c>
      <c r="H58" s="2">
        <f t="shared" ref="H58:H63" si="21">IF(AND(D58=0,F58="Y"),5*(E58-1),0)</f>
        <v>5.4</v>
      </c>
      <c r="J58" t="s">
        <v>1</v>
      </c>
      <c r="K58" t="s">
        <v>13</v>
      </c>
      <c r="L58" s="2">
        <v>10</v>
      </c>
      <c r="M58" s="2">
        <v>3.4</v>
      </c>
      <c r="N58" s="5" t="s">
        <v>17</v>
      </c>
      <c r="O58" s="2">
        <f>O56+IF(N58="Y",L58*(M58-1),IF(N58="N",-L58,0))</f>
        <v>-4.7500000000000036</v>
      </c>
      <c r="P58" s="2">
        <f t="shared" ref="P58:P63" si="22">IF(AND(L58=0,N58="Y"),5*(M58-1),0)</f>
        <v>0</v>
      </c>
      <c r="R58" s="9"/>
      <c r="Y58" s="7"/>
    </row>
    <row r="59" spans="2:25" x14ac:dyDescent="0.25">
      <c r="B59" t="s">
        <v>2</v>
      </c>
      <c r="C59" t="s">
        <v>13</v>
      </c>
      <c r="D59" s="2">
        <v>5</v>
      </c>
      <c r="E59" s="2">
        <v>6.25</v>
      </c>
      <c r="F59" s="5" t="s">
        <v>17</v>
      </c>
      <c r="G59" s="2">
        <f>G58+IF(F59="Y",D59*(E59-1),IF(F59="N",-D59,0))</f>
        <v>61.25</v>
      </c>
      <c r="H59" s="2">
        <f t="shared" si="21"/>
        <v>0</v>
      </c>
      <c r="J59" t="s">
        <v>2</v>
      </c>
      <c r="K59" t="s">
        <v>12</v>
      </c>
      <c r="L59" s="2">
        <v>5</v>
      </c>
      <c r="M59" s="2">
        <v>2.4</v>
      </c>
      <c r="N59" s="5" t="s">
        <v>17</v>
      </c>
      <c r="O59" s="2">
        <f>O58+IF(N59="Y",L59*(M59-1),IF(N59="N",-L59,0))</f>
        <v>-9.7500000000000036</v>
      </c>
      <c r="P59" s="2">
        <f t="shared" si="22"/>
        <v>0</v>
      </c>
      <c r="R59" s="9"/>
      <c r="Y59" s="7"/>
    </row>
    <row r="60" spans="2:25" x14ac:dyDescent="0.25">
      <c r="B60" t="s">
        <v>3</v>
      </c>
      <c r="C60" t="s">
        <v>22</v>
      </c>
      <c r="D60" s="2">
        <v>5</v>
      </c>
      <c r="E60" s="2">
        <v>1.37</v>
      </c>
      <c r="F60" s="5" t="s">
        <v>16</v>
      </c>
      <c r="G60" s="2">
        <f>G59+IF(F60="Y",D60*(E60-1),IF(F60="N",-D60,0))</f>
        <v>63.1</v>
      </c>
      <c r="H60" s="2">
        <f t="shared" si="21"/>
        <v>0</v>
      </c>
      <c r="J60" t="s">
        <v>3</v>
      </c>
      <c r="K60" t="s">
        <v>22</v>
      </c>
      <c r="L60" s="2">
        <v>10</v>
      </c>
      <c r="M60" s="2">
        <v>1.37</v>
      </c>
      <c r="N60" s="5" t="s">
        <v>16</v>
      </c>
      <c r="O60" s="2">
        <f>O59+IF(N60="Y",L60*(M60-1),IF(N60="N",-L60,0))</f>
        <v>-6.0500000000000025</v>
      </c>
      <c r="P60" s="2">
        <f t="shared" si="22"/>
        <v>0</v>
      </c>
      <c r="R60" s="9"/>
      <c r="Y60" s="7"/>
    </row>
    <row r="61" spans="2:25" x14ac:dyDescent="0.25">
      <c r="B61" t="s">
        <v>4</v>
      </c>
      <c r="C61" t="s">
        <v>12</v>
      </c>
      <c r="D61" s="2">
        <v>5</v>
      </c>
      <c r="E61" s="2">
        <v>2.2000000000000002</v>
      </c>
      <c r="F61" s="5" t="s">
        <v>17</v>
      </c>
      <c r="G61" s="2">
        <f>G60+IF(F61="Y",D61*(E61-1),IF(F61="N",-D61,0))</f>
        <v>58.1</v>
      </c>
      <c r="H61" s="2">
        <f t="shared" si="21"/>
        <v>0</v>
      </c>
      <c r="J61" t="s">
        <v>4</v>
      </c>
      <c r="K61" t="s">
        <v>12</v>
      </c>
      <c r="L61" s="2">
        <v>10</v>
      </c>
      <c r="M61" s="2">
        <v>2.2000000000000002</v>
      </c>
      <c r="N61" s="5" t="s">
        <v>17</v>
      </c>
      <c r="O61" s="2">
        <f>O60+IF(N61="Y",L61*(M61-1),IF(N61="N",-L61,0))</f>
        <v>-16.050000000000004</v>
      </c>
      <c r="P61" s="2">
        <f t="shared" si="22"/>
        <v>0</v>
      </c>
      <c r="R61" s="9"/>
      <c r="Y61" s="7"/>
    </row>
    <row r="62" spans="2:25" x14ac:dyDescent="0.25">
      <c r="B62" t="s">
        <v>5</v>
      </c>
      <c r="C62" t="s">
        <v>12</v>
      </c>
      <c r="D62" s="2">
        <v>5</v>
      </c>
      <c r="E62" s="2">
        <v>2.4</v>
      </c>
      <c r="F62" s="5" t="s">
        <v>16</v>
      </c>
      <c r="G62" s="2">
        <f>G61+IF(F62="Y",D62*(E62-1),IF(F62="N",-D62,0))</f>
        <v>65.099999999999994</v>
      </c>
      <c r="H62" s="2">
        <f t="shared" si="21"/>
        <v>0</v>
      </c>
      <c r="J62" t="s">
        <v>5</v>
      </c>
      <c r="K62" t="s">
        <v>13</v>
      </c>
      <c r="L62" s="2">
        <v>10</v>
      </c>
      <c r="M62" s="2">
        <v>2.5</v>
      </c>
      <c r="N62" s="5" t="s">
        <v>17</v>
      </c>
      <c r="O62" s="2">
        <f>O61+IF(N62="Y",L62*(M62-1),IF(N62="N",-L62,0))</f>
        <v>-26.050000000000004</v>
      </c>
      <c r="P62" s="2">
        <f t="shared" si="22"/>
        <v>0</v>
      </c>
      <c r="R62" s="9"/>
      <c r="Y62" s="7"/>
    </row>
    <row r="63" spans="2:25" x14ac:dyDescent="0.25">
      <c r="B63" t="s">
        <v>7</v>
      </c>
      <c r="C63" t="s">
        <v>12</v>
      </c>
      <c r="D63" s="2">
        <v>5</v>
      </c>
      <c r="E63" s="2">
        <v>2.2000000000000002</v>
      </c>
      <c r="F63" s="5" t="s">
        <v>16</v>
      </c>
      <c r="G63" s="2">
        <f>G62+IF(F63="Y",D63*(E63-1),IF(F63="N",-D63,0))</f>
        <v>71.099999999999994</v>
      </c>
      <c r="H63" s="2">
        <f t="shared" si="21"/>
        <v>0</v>
      </c>
      <c r="I63" s="8">
        <f>G63-G56</f>
        <v>4.8499999999999943</v>
      </c>
      <c r="J63" t="s">
        <v>7</v>
      </c>
      <c r="K63" t="s">
        <v>12</v>
      </c>
      <c r="L63" s="2">
        <v>10</v>
      </c>
      <c r="M63" s="2">
        <v>2.2000000000000002</v>
      </c>
      <c r="N63" s="5" t="s">
        <v>16</v>
      </c>
      <c r="O63" s="2">
        <f>O62+IF(N63="Y",L63*(M63-1),IF(N63="N",-L63,0))</f>
        <v>-14.050000000000002</v>
      </c>
      <c r="P63" s="2">
        <f t="shared" si="22"/>
        <v>0</v>
      </c>
      <c r="Q63" s="8">
        <f>O63-O56</f>
        <v>-19.299999999999997</v>
      </c>
      <c r="R63" s="9"/>
      <c r="Y63" s="7"/>
    </row>
    <row r="64" spans="2:25" x14ac:dyDescent="0.25">
      <c r="B64" s="1" t="s">
        <v>32</v>
      </c>
      <c r="H64" s="2"/>
      <c r="J64" s="1" t="s">
        <v>32</v>
      </c>
      <c r="P64" s="2"/>
      <c r="R64" s="10" t="s">
        <v>32</v>
      </c>
      <c r="T64" s="11"/>
      <c r="U64" s="11"/>
      <c r="V64" s="12"/>
      <c r="W64" s="11"/>
      <c r="X64" s="11"/>
      <c r="Y64" s="7"/>
    </row>
    <row r="65" spans="2:25" x14ac:dyDescent="0.25">
      <c r="B65" t="s">
        <v>1</v>
      </c>
      <c r="C65" t="s">
        <v>12</v>
      </c>
      <c r="D65" s="2">
        <v>5</v>
      </c>
      <c r="E65" s="2">
        <v>2.25</v>
      </c>
      <c r="F65" s="5" t="s">
        <v>17</v>
      </c>
      <c r="G65" s="2">
        <f>G63+IF(F65="Y",D65*(E65-1),IF(F65="N",-D65,0))</f>
        <v>66.099999999999994</v>
      </c>
      <c r="H65" s="2">
        <f t="shared" ref="H65:H70" si="23">IF(AND(D65=0,F65="Y"),5*(E65-1),0)</f>
        <v>0</v>
      </c>
      <c r="J65" t="s">
        <v>1</v>
      </c>
      <c r="K65" t="s">
        <v>13</v>
      </c>
      <c r="L65" s="2">
        <v>5</v>
      </c>
      <c r="M65" s="2">
        <v>2.5499999999999998</v>
      </c>
      <c r="N65" s="5" t="s">
        <v>16</v>
      </c>
      <c r="O65" s="2">
        <f>O63+IF(N65="Y",L65*(M65-1),IF(N65="N",-L65,0))</f>
        <v>-6.3000000000000034</v>
      </c>
      <c r="P65" s="2">
        <f t="shared" ref="P65:P71" si="24">IF(AND(L65=0,N65="Y"),5*(M65-1),0)</f>
        <v>0</v>
      </c>
      <c r="R65" t="s">
        <v>1</v>
      </c>
      <c r="S65" t="s">
        <v>12</v>
      </c>
      <c r="T65" s="2">
        <v>5</v>
      </c>
      <c r="U65" s="2">
        <v>2.25</v>
      </c>
      <c r="V65" s="5" t="s">
        <v>17</v>
      </c>
      <c r="W65" s="2">
        <f>W63+IF(V65="Y",T65*(U65-1),IF(V65="N",-T65,0))</f>
        <v>-5</v>
      </c>
      <c r="X65" s="2">
        <f t="shared" ref="X65:X71" si="25">IF(AND(T65=0,V65="Y"),5*(U65-1),0)</f>
        <v>0</v>
      </c>
      <c r="Y65" s="7"/>
    </row>
    <row r="66" spans="2:25" x14ac:dyDescent="0.25">
      <c r="B66" t="s">
        <v>2</v>
      </c>
      <c r="C66" t="s">
        <v>13</v>
      </c>
      <c r="D66" s="2">
        <v>5</v>
      </c>
      <c r="E66" s="2">
        <v>2.35</v>
      </c>
      <c r="F66" s="5" t="s">
        <v>16</v>
      </c>
      <c r="G66" s="2">
        <f t="shared" ref="G66:G71" si="26">G65+IF(F66="Y",D66*(E66-1),IF(F66="N",-D66,0))</f>
        <v>72.849999999999994</v>
      </c>
      <c r="H66" s="2">
        <f t="shared" si="23"/>
        <v>0</v>
      </c>
      <c r="J66" t="s">
        <v>2</v>
      </c>
      <c r="K66" t="s">
        <v>13</v>
      </c>
      <c r="L66" s="2">
        <v>10</v>
      </c>
      <c r="M66" s="2">
        <v>2.35</v>
      </c>
      <c r="N66" s="5" t="s">
        <v>16</v>
      </c>
      <c r="O66" s="2">
        <f t="shared" ref="O66:O71" si="27">O65+IF(N66="Y",L66*(M66-1),IF(N66="N",-L66,0))</f>
        <v>7.1999999999999966</v>
      </c>
      <c r="P66" s="2">
        <f t="shared" si="24"/>
        <v>0</v>
      </c>
      <c r="R66" t="s">
        <v>2</v>
      </c>
      <c r="S66" t="s">
        <v>13</v>
      </c>
      <c r="T66" s="2">
        <v>10</v>
      </c>
      <c r="U66" s="2">
        <v>2.35</v>
      </c>
      <c r="V66" s="5" t="s">
        <v>16</v>
      </c>
      <c r="W66" s="2">
        <f t="shared" ref="W66:W71" si="28">W65+IF(V66="Y",T66*(U66-1),IF(V66="N",-T66,0))</f>
        <v>8.5</v>
      </c>
      <c r="X66" s="2">
        <f t="shared" si="25"/>
        <v>0</v>
      </c>
      <c r="Y66" s="7"/>
    </row>
    <row r="67" spans="2:25" x14ac:dyDescent="0.25">
      <c r="B67" t="s">
        <v>3</v>
      </c>
      <c r="C67" t="s">
        <v>13</v>
      </c>
      <c r="D67" s="2">
        <v>5</v>
      </c>
      <c r="E67" s="2">
        <v>2.12</v>
      </c>
      <c r="F67" s="5" t="s">
        <v>17</v>
      </c>
      <c r="G67" s="2">
        <f t="shared" si="26"/>
        <v>67.849999999999994</v>
      </c>
      <c r="H67" s="2">
        <f t="shared" si="23"/>
        <v>0</v>
      </c>
      <c r="J67" t="s">
        <v>3</v>
      </c>
      <c r="K67" t="s">
        <v>13</v>
      </c>
      <c r="L67" s="2">
        <v>10</v>
      </c>
      <c r="M67" s="2">
        <v>2.12</v>
      </c>
      <c r="N67" s="5" t="s">
        <v>17</v>
      </c>
      <c r="O67" s="2">
        <f t="shared" si="27"/>
        <v>-2.8000000000000034</v>
      </c>
      <c r="P67" s="2">
        <f t="shared" si="24"/>
        <v>0</v>
      </c>
      <c r="R67" t="s">
        <v>3</v>
      </c>
      <c r="S67" t="s">
        <v>13</v>
      </c>
      <c r="T67" s="2">
        <v>10</v>
      </c>
      <c r="U67" s="2">
        <v>2.12</v>
      </c>
      <c r="V67" s="5" t="s">
        <v>17</v>
      </c>
      <c r="W67" s="2">
        <f t="shared" si="28"/>
        <v>-1.5</v>
      </c>
      <c r="X67" s="2">
        <f t="shared" si="25"/>
        <v>0</v>
      </c>
      <c r="Y67" s="7"/>
    </row>
    <row r="68" spans="2:25" x14ac:dyDescent="0.25">
      <c r="B68" t="s">
        <v>4</v>
      </c>
      <c r="C68" t="s">
        <v>21</v>
      </c>
      <c r="D68" s="2">
        <v>5</v>
      </c>
      <c r="E68" s="2">
        <v>1.48</v>
      </c>
      <c r="F68" s="5" t="s">
        <v>16</v>
      </c>
      <c r="G68" s="2">
        <f t="shared" si="26"/>
        <v>70.25</v>
      </c>
      <c r="H68" s="2">
        <f t="shared" si="23"/>
        <v>0</v>
      </c>
      <c r="J68" t="s">
        <v>4</v>
      </c>
      <c r="K68" t="s">
        <v>12</v>
      </c>
      <c r="L68" s="2">
        <v>10</v>
      </c>
      <c r="M68" s="2">
        <v>3.15</v>
      </c>
      <c r="N68" s="5" t="s">
        <v>16</v>
      </c>
      <c r="O68" s="2">
        <f t="shared" si="27"/>
        <v>18.699999999999996</v>
      </c>
      <c r="P68" s="2">
        <f t="shared" si="24"/>
        <v>0</v>
      </c>
      <c r="R68" t="s">
        <v>4</v>
      </c>
      <c r="S68" t="s">
        <v>12</v>
      </c>
      <c r="T68" s="2">
        <v>10</v>
      </c>
      <c r="U68" s="2">
        <v>3.15</v>
      </c>
      <c r="V68" s="5" t="s">
        <v>16</v>
      </c>
      <c r="W68" s="2">
        <f t="shared" si="28"/>
        <v>20</v>
      </c>
      <c r="X68" s="2">
        <f t="shared" si="25"/>
        <v>0</v>
      </c>
      <c r="Y68" s="7"/>
    </row>
    <row r="69" spans="2:25" x14ac:dyDescent="0.25">
      <c r="B69" t="s">
        <v>6</v>
      </c>
      <c r="C69" t="s">
        <v>13</v>
      </c>
      <c r="D69" s="2">
        <v>5</v>
      </c>
      <c r="E69" s="2">
        <v>2.1800000000000002</v>
      </c>
      <c r="F69" s="5" t="s">
        <v>16</v>
      </c>
      <c r="G69" s="2">
        <f t="shared" si="26"/>
        <v>76.150000000000006</v>
      </c>
      <c r="H69" s="2">
        <f t="shared" si="23"/>
        <v>0</v>
      </c>
      <c r="J69" t="s">
        <v>6</v>
      </c>
      <c r="K69" t="s">
        <v>13</v>
      </c>
      <c r="L69" s="2">
        <v>10</v>
      </c>
      <c r="M69" s="2">
        <v>2.1800000000000002</v>
      </c>
      <c r="N69" s="5" t="s">
        <v>16</v>
      </c>
      <c r="O69" s="2">
        <f t="shared" si="27"/>
        <v>30.499999999999996</v>
      </c>
      <c r="P69" s="2">
        <f t="shared" si="24"/>
        <v>0</v>
      </c>
      <c r="R69" t="s">
        <v>6</v>
      </c>
      <c r="S69" t="s">
        <v>13</v>
      </c>
      <c r="T69" s="2">
        <v>10</v>
      </c>
      <c r="U69" s="2">
        <v>2.1800000000000002</v>
      </c>
      <c r="V69" s="5" t="s">
        <v>16</v>
      </c>
      <c r="W69" s="2">
        <f t="shared" si="28"/>
        <v>31.8</v>
      </c>
      <c r="X69" s="2">
        <f t="shared" si="25"/>
        <v>0</v>
      </c>
      <c r="Y69" s="7"/>
    </row>
    <row r="70" spans="2:25" x14ac:dyDescent="0.25">
      <c r="B70" t="s">
        <v>7</v>
      </c>
      <c r="C70" t="s">
        <v>13</v>
      </c>
      <c r="D70" s="2">
        <v>5</v>
      </c>
      <c r="E70" s="2">
        <v>2.35</v>
      </c>
      <c r="F70" s="5" t="s">
        <v>16</v>
      </c>
      <c r="G70" s="2">
        <f t="shared" si="26"/>
        <v>82.9</v>
      </c>
      <c r="H70" s="2">
        <f t="shared" si="23"/>
        <v>0</v>
      </c>
      <c r="I70" s="8"/>
      <c r="J70" t="s">
        <v>7</v>
      </c>
      <c r="K70" t="s">
        <v>13</v>
      </c>
      <c r="L70" s="2">
        <v>10</v>
      </c>
      <c r="M70" s="2">
        <v>2.35</v>
      </c>
      <c r="N70" s="5" t="s">
        <v>16</v>
      </c>
      <c r="O70" s="2">
        <f t="shared" si="27"/>
        <v>44</v>
      </c>
      <c r="P70" s="2">
        <f t="shared" si="24"/>
        <v>0</v>
      </c>
      <c r="Q70" s="8"/>
      <c r="R70" t="s">
        <v>7</v>
      </c>
      <c r="S70" t="s">
        <v>13</v>
      </c>
      <c r="T70" s="2">
        <v>5</v>
      </c>
      <c r="U70" s="2">
        <v>2.35</v>
      </c>
      <c r="V70" s="5" t="s">
        <v>16</v>
      </c>
      <c r="W70" s="2">
        <f t="shared" si="28"/>
        <v>38.549999999999997</v>
      </c>
      <c r="X70" s="2">
        <f t="shared" si="25"/>
        <v>0</v>
      </c>
      <c r="Y70" s="8"/>
    </row>
    <row r="71" spans="2:25" x14ac:dyDescent="0.25">
      <c r="B71" t="s">
        <v>25</v>
      </c>
      <c r="C71" t="s">
        <v>13</v>
      </c>
      <c r="D71" s="2">
        <v>5</v>
      </c>
      <c r="E71" s="2">
        <v>2.35</v>
      </c>
      <c r="F71" s="5" t="s">
        <v>17</v>
      </c>
      <c r="G71" s="2">
        <f t="shared" si="26"/>
        <v>77.900000000000006</v>
      </c>
      <c r="H71" s="2">
        <f>IF(AND(D71=0,F71="Y"),5*(E71-1),0)</f>
        <v>0</v>
      </c>
      <c r="I71" s="8">
        <f>G71-G63</f>
        <v>6.8000000000000114</v>
      </c>
      <c r="J71" t="s">
        <v>25</v>
      </c>
      <c r="K71" t="s">
        <v>13</v>
      </c>
      <c r="L71" s="2">
        <v>10</v>
      </c>
      <c r="M71" s="2">
        <v>2.35</v>
      </c>
      <c r="N71" s="5" t="s">
        <v>17</v>
      </c>
      <c r="O71" s="2">
        <f t="shared" si="27"/>
        <v>34</v>
      </c>
      <c r="P71" s="2">
        <f t="shared" si="24"/>
        <v>0</v>
      </c>
      <c r="Q71" s="8">
        <f>O71-O63</f>
        <v>48.050000000000004</v>
      </c>
      <c r="R71" t="s">
        <v>25</v>
      </c>
      <c r="S71" t="s">
        <v>12</v>
      </c>
      <c r="T71" s="2">
        <v>5</v>
      </c>
      <c r="U71" s="2">
        <v>2.5499999999999998</v>
      </c>
      <c r="V71" s="5" t="s">
        <v>16</v>
      </c>
      <c r="W71" s="2">
        <f t="shared" si="28"/>
        <v>46.3</v>
      </c>
      <c r="X71" s="2">
        <f t="shared" si="25"/>
        <v>0</v>
      </c>
      <c r="Y71" s="8">
        <f>W71-W63</f>
        <v>46.3</v>
      </c>
    </row>
    <row r="72" spans="2:25" x14ac:dyDescent="0.25">
      <c r="B72" s="1" t="s">
        <v>34</v>
      </c>
      <c r="H72" s="2"/>
      <c r="J72" s="1"/>
      <c r="P72" s="2"/>
      <c r="R72" s="1" t="s">
        <v>34</v>
      </c>
      <c r="T72" s="2"/>
      <c r="U72" s="2"/>
      <c r="V72" s="5"/>
      <c r="W72" s="2"/>
      <c r="X72" s="2"/>
      <c r="Y72" s="7"/>
    </row>
    <row r="73" spans="2:25" x14ac:dyDescent="0.25">
      <c r="B73" t="s">
        <v>1</v>
      </c>
      <c r="C73" t="s">
        <v>12</v>
      </c>
      <c r="D73" s="2">
        <v>5</v>
      </c>
      <c r="E73" s="2">
        <v>2.4500000000000002</v>
      </c>
      <c r="F73" s="5" t="s">
        <v>16</v>
      </c>
      <c r="G73" s="2">
        <f>G71+IF(F73="Y",D73*(E73-1),IF(F73="N",-D73,0))</f>
        <v>85.15</v>
      </c>
      <c r="H73" s="2">
        <f>IF(AND(D73=0,F73="Y"),5*(E73-1),0)</f>
        <v>0</v>
      </c>
      <c r="P73" s="2"/>
      <c r="R73" t="s">
        <v>1</v>
      </c>
      <c r="S73" t="s">
        <v>12</v>
      </c>
      <c r="T73" s="2">
        <v>10</v>
      </c>
      <c r="U73" s="2">
        <v>2.4500000000000002</v>
      </c>
      <c r="V73" s="5" t="s">
        <v>16</v>
      </c>
      <c r="W73" s="2">
        <f>W71+IF(V73="Y",T73*(U73-1),IF(V73="N",-T73,0))</f>
        <v>60.8</v>
      </c>
      <c r="X73" s="2">
        <f>IF(AND(T73=0,V73="Y"),5*(U73-1),0)</f>
        <v>0</v>
      </c>
      <c r="Y73" s="7"/>
    </row>
    <row r="74" spans="2:25" x14ac:dyDescent="0.25">
      <c r="B74" t="s">
        <v>2</v>
      </c>
      <c r="C74" t="s">
        <v>12</v>
      </c>
      <c r="D74" s="2">
        <v>5</v>
      </c>
      <c r="E74" s="2">
        <v>2.25</v>
      </c>
      <c r="F74" s="5" t="s">
        <v>16</v>
      </c>
      <c r="G74" s="2">
        <f>G73+IF(F74="Y",D74*(E74-1),IF(F74="N",-D74,0))</f>
        <v>91.4</v>
      </c>
      <c r="H74" s="2">
        <f>IF(AND(D74=0,F74="Y"),5*(E74-1),0)</f>
        <v>0</v>
      </c>
      <c r="P74" s="2"/>
      <c r="R74" t="s">
        <v>2</v>
      </c>
      <c r="S74" t="s">
        <v>12</v>
      </c>
      <c r="T74" s="2">
        <v>10</v>
      </c>
      <c r="U74" s="2">
        <v>2.25</v>
      </c>
      <c r="V74" s="5" t="s">
        <v>16</v>
      </c>
      <c r="W74" s="2">
        <f>W73+IF(V74="Y",T74*(U74-1),IF(V74="N",-T74,0))</f>
        <v>73.3</v>
      </c>
      <c r="X74" s="2">
        <f>IF(AND(T74=0,V74="Y"),5*(U74-1),0)</f>
        <v>0</v>
      </c>
      <c r="Y74" s="7"/>
    </row>
    <row r="75" spans="2:25" x14ac:dyDescent="0.25">
      <c r="B75" t="s">
        <v>3</v>
      </c>
      <c r="C75" t="s">
        <v>13</v>
      </c>
      <c r="D75" s="2">
        <v>0</v>
      </c>
      <c r="E75" s="2">
        <v>2.35</v>
      </c>
      <c r="F75" s="5" t="s">
        <v>17</v>
      </c>
      <c r="G75" s="2">
        <f>G74+IF(F75="Y",D75*(E75-1),IF(F75="N",-D75,0))</f>
        <v>91.4</v>
      </c>
      <c r="H75" s="2">
        <f>IF(AND(D75=0,F75="Y"),5*(E75-1),0)</f>
        <v>0</v>
      </c>
      <c r="P75" s="2"/>
      <c r="R75" t="s">
        <v>3</v>
      </c>
      <c r="S75" t="s">
        <v>13</v>
      </c>
      <c r="T75" s="2">
        <v>5</v>
      </c>
      <c r="U75" s="2">
        <v>2.35</v>
      </c>
      <c r="V75" s="5" t="s">
        <v>17</v>
      </c>
      <c r="W75" s="2">
        <f>W74+IF(V75="Y",T75*(U75-1),IF(V75="N",-T75,0))</f>
        <v>68.3</v>
      </c>
      <c r="X75" s="2">
        <f>IF(AND(T75=0,V75="Y"),5*(U75-1),0)</f>
        <v>0</v>
      </c>
      <c r="Y75" s="7"/>
    </row>
    <row r="76" spans="2:25" x14ac:dyDescent="0.25">
      <c r="B76" t="s">
        <v>5</v>
      </c>
      <c r="C76" t="s">
        <v>13</v>
      </c>
      <c r="D76" s="2">
        <v>5</v>
      </c>
      <c r="E76" s="2">
        <v>2.4500000000000002</v>
      </c>
      <c r="F76" s="5" t="s">
        <v>17</v>
      </c>
      <c r="G76" s="2">
        <f>G75+IF(F76="Y",D76*(E76-1),IF(F76="N",-D76,0))</f>
        <v>86.4</v>
      </c>
      <c r="H76" s="2">
        <f>IF(AND(D76=0,F76="Y"),5*(E76-1),0)</f>
        <v>0</v>
      </c>
      <c r="P76" s="2"/>
      <c r="R76" t="s">
        <v>5</v>
      </c>
      <c r="S76" t="s">
        <v>13</v>
      </c>
      <c r="T76" s="2">
        <v>10</v>
      </c>
      <c r="U76" s="2">
        <v>2.4500000000000002</v>
      </c>
      <c r="V76" s="5" t="s">
        <v>17</v>
      </c>
      <c r="W76" s="2">
        <f>W75+IF(V76="Y",T76*(U76-1),IF(V76="N",-T76,0))</f>
        <v>58.3</v>
      </c>
      <c r="X76" s="2">
        <f>IF(AND(T76=0,V76="Y"),5*(U76-1),0)</f>
        <v>0</v>
      </c>
      <c r="Y76" s="7"/>
    </row>
    <row r="77" spans="2:25" x14ac:dyDescent="0.25">
      <c r="B77" t="s">
        <v>6</v>
      </c>
      <c r="C77" t="s">
        <v>13</v>
      </c>
      <c r="D77" s="2">
        <v>5</v>
      </c>
      <c r="E77" s="2">
        <v>2.2000000000000002</v>
      </c>
      <c r="F77" s="5" t="s">
        <v>17</v>
      </c>
      <c r="G77" s="2">
        <f>G76+IF(F77="Y",D77*(E77-1),IF(F77="N",-D77,0))</f>
        <v>81.400000000000006</v>
      </c>
      <c r="H77" s="2">
        <f>IF(AND(D77=0,F77="Y"),5*(E77-1),0)</f>
        <v>0</v>
      </c>
      <c r="I77" s="8">
        <f>G77-G71</f>
        <v>3.5</v>
      </c>
      <c r="P77" s="2"/>
      <c r="Q77" s="8"/>
      <c r="R77" t="s">
        <v>6</v>
      </c>
      <c r="S77" t="s">
        <v>22</v>
      </c>
      <c r="T77" s="2">
        <v>5</v>
      </c>
      <c r="U77" s="2">
        <v>2.4</v>
      </c>
      <c r="V77" s="5" t="s">
        <v>17</v>
      </c>
      <c r="W77" s="2">
        <f>W76+IF(V77="Y",T77*(U77-1),IF(V77="N",-T77,0))</f>
        <v>53.3</v>
      </c>
      <c r="X77" s="2">
        <f>IF(AND(T77=0,V77="Y"),5*(U77-1),0)</f>
        <v>0</v>
      </c>
      <c r="Y77" s="8">
        <f>W77-W71</f>
        <v>7</v>
      </c>
    </row>
    <row r="78" spans="2:25" x14ac:dyDescent="0.25">
      <c r="H78" s="2"/>
      <c r="I78" s="8"/>
      <c r="P78" s="2"/>
      <c r="Q78" s="8"/>
      <c r="R78" s="1" t="s">
        <v>35</v>
      </c>
      <c r="T78" s="2"/>
      <c r="U78" s="2"/>
      <c r="V78" s="5"/>
      <c r="W78" s="2"/>
      <c r="X78" s="2"/>
      <c r="Y78" s="7"/>
    </row>
    <row r="79" spans="2:25" x14ac:dyDescent="0.25">
      <c r="H79" s="2"/>
      <c r="I79" s="8"/>
      <c r="P79" s="2"/>
      <c r="Q79" s="8"/>
      <c r="R79" t="s">
        <v>1</v>
      </c>
      <c r="S79" t="s">
        <v>13</v>
      </c>
      <c r="T79" s="2">
        <v>10</v>
      </c>
      <c r="U79" s="2">
        <v>2.35</v>
      </c>
      <c r="V79" s="5"/>
      <c r="W79" s="2">
        <f>W77+IF(V79="Y",T79*(U79-1),IF(V79="N",-T79,0))</f>
        <v>53.3</v>
      </c>
      <c r="X79" s="2">
        <f t="shared" ref="X79:X84" si="29">IF(AND(T79=0,V79="Y"),5*(U79-1),0)</f>
        <v>0</v>
      </c>
      <c r="Y79" s="7"/>
    </row>
    <row r="80" spans="2:25" x14ac:dyDescent="0.25">
      <c r="R80" t="s">
        <v>2</v>
      </c>
      <c r="S80" t="s">
        <v>13</v>
      </c>
      <c r="T80" s="2">
        <v>10</v>
      </c>
      <c r="U80" s="2">
        <v>2.4500000000000002</v>
      </c>
      <c r="V80" s="5"/>
      <c r="W80" s="2">
        <f>W79+IF(V80="Y",T80*(U80-1),IF(V80="N",-T80,0))</f>
        <v>53.3</v>
      </c>
      <c r="X80" s="2">
        <f t="shared" si="29"/>
        <v>0</v>
      </c>
      <c r="Y80" s="7"/>
    </row>
    <row r="81" spans="18:25" x14ac:dyDescent="0.25">
      <c r="R81" t="s">
        <v>3</v>
      </c>
      <c r="S81" t="s">
        <v>12</v>
      </c>
      <c r="T81" s="2">
        <v>10</v>
      </c>
      <c r="U81" s="2">
        <v>3.7</v>
      </c>
      <c r="V81" s="5"/>
      <c r="W81" s="2">
        <f>W80+IF(V81="Y",T81*(U81-1),IF(V81="N",-T81,0))</f>
        <v>53.3</v>
      </c>
      <c r="X81" s="2">
        <f t="shared" si="29"/>
        <v>0</v>
      </c>
      <c r="Y81" s="7"/>
    </row>
    <row r="82" spans="18:25" x14ac:dyDescent="0.25">
      <c r="R82" t="s">
        <v>4</v>
      </c>
      <c r="S82" t="s">
        <v>13</v>
      </c>
      <c r="T82" s="2">
        <v>10</v>
      </c>
      <c r="U82" s="2">
        <v>2.6</v>
      </c>
      <c r="V82" s="5"/>
      <c r="W82" s="2">
        <f>W81+IF(V82="Y",T82*(U82-1),IF(V82="N",-T82,0))</f>
        <v>53.3</v>
      </c>
      <c r="X82" s="2">
        <f t="shared" si="29"/>
        <v>0</v>
      </c>
      <c r="Y82" s="7"/>
    </row>
    <row r="83" spans="18:25" x14ac:dyDescent="0.25">
      <c r="R83" t="s">
        <v>5</v>
      </c>
      <c r="S83" t="s">
        <v>13</v>
      </c>
      <c r="T83" s="2">
        <v>10</v>
      </c>
      <c r="U83" s="2">
        <v>3.8</v>
      </c>
      <c r="V83" s="5"/>
      <c r="W83" s="2">
        <f>W82+IF(V83="Y",T83*(U83-1),IF(V83="N",-T83,0))</f>
        <v>53.3</v>
      </c>
      <c r="X83" s="2">
        <f t="shared" si="29"/>
        <v>0</v>
      </c>
      <c r="Y83" s="13"/>
    </row>
    <row r="84" spans="18:25" x14ac:dyDescent="0.25">
      <c r="R84" t="s">
        <v>6</v>
      </c>
      <c r="S84" t="s">
        <v>13</v>
      </c>
      <c r="T84" s="2">
        <v>5</v>
      </c>
      <c r="U84" s="2">
        <v>4.25</v>
      </c>
      <c r="V84" s="5"/>
      <c r="W84" s="2">
        <f>W83+IF(V84="Y",T84*(U84-1),IF(V84="N",-T84,0))</f>
        <v>53.3</v>
      </c>
      <c r="X84" s="2">
        <f t="shared" si="29"/>
        <v>0</v>
      </c>
      <c r="Y84" s="8">
        <f>W84-W77</f>
        <v>0</v>
      </c>
    </row>
  </sheetData>
  <mergeCells count="4">
    <mergeCell ref="B1:I1"/>
    <mergeCell ref="J1:Q1"/>
    <mergeCell ref="B20:Q20"/>
    <mergeCell ref="R1:Y1"/>
  </mergeCells>
  <phoneticPr fontId="3" type="noConversion"/>
  <conditionalFormatting sqref="F2:F19 F21:F1048576">
    <cfRule type="expression" dxfId="29" priority="50">
      <formula>F2="Y"</formula>
    </cfRule>
    <cfRule type="expression" dxfId="28" priority="51">
      <formula>F2="N"</formula>
    </cfRule>
  </conditionalFormatting>
  <conditionalFormatting sqref="H3:H10">
    <cfRule type="expression" dxfId="27" priority="41">
      <formula>H3&gt;0</formula>
    </cfRule>
  </conditionalFormatting>
  <conditionalFormatting sqref="H12:H19">
    <cfRule type="expression" dxfId="26" priority="37">
      <formula>H12&gt;0</formula>
    </cfRule>
  </conditionalFormatting>
  <conditionalFormatting sqref="H22:H29">
    <cfRule type="expression" dxfId="25" priority="35">
      <formula>H22&gt;0</formula>
    </cfRule>
  </conditionalFormatting>
  <conditionalFormatting sqref="H31:H38">
    <cfRule type="expression" dxfId="24" priority="31">
      <formula>H31&gt;0</formula>
    </cfRule>
  </conditionalFormatting>
  <conditionalFormatting sqref="H40:H47">
    <cfRule type="expression" dxfId="23" priority="29">
      <formula>H40&gt;0</formula>
    </cfRule>
  </conditionalFormatting>
  <conditionalFormatting sqref="H49:H56">
    <cfRule type="expression" dxfId="22" priority="27">
      <formula>H49&gt;0</formula>
    </cfRule>
  </conditionalFormatting>
  <conditionalFormatting sqref="H58:H63 H65:H71">
    <cfRule type="expression" dxfId="21" priority="25">
      <formula>H58&gt;0</formula>
    </cfRule>
  </conditionalFormatting>
  <conditionalFormatting sqref="H73:H79">
    <cfRule type="expression" dxfId="20" priority="10">
      <formula>H73&gt;0</formula>
    </cfRule>
  </conditionalFormatting>
  <conditionalFormatting sqref="N2:N19">
    <cfRule type="expression" dxfId="19" priority="32">
      <formula>N2="Y"</formula>
    </cfRule>
    <cfRule type="expression" dxfId="18" priority="33">
      <formula>N2="N"</formula>
    </cfRule>
  </conditionalFormatting>
  <conditionalFormatting sqref="N21:N1048576">
    <cfRule type="expression" dxfId="17" priority="6">
      <formula>N21="Y"</formula>
    </cfRule>
    <cfRule type="expression" dxfId="16" priority="7">
      <formula>N21="N"</formula>
    </cfRule>
  </conditionalFormatting>
  <conditionalFormatting sqref="P2:P10 P21 P30 P39 P48 P57 P80:P2001">
    <cfRule type="expression" dxfId="15" priority="44">
      <formula>$H3&gt;0</formula>
    </cfRule>
  </conditionalFormatting>
  <conditionalFormatting sqref="P12:P19">
    <cfRule type="expression" dxfId="14" priority="36">
      <formula>P12&gt;0</formula>
    </cfRule>
  </conditionalFormatting>
  <conditionalFormatting sqref="P22:P29">
    <cfRule type="expression" dxfId="13" priority="34">
      <formula>P22&gt;0</formula>
    </cfRule>
  </conditionalFormatting>
  <conditionalFormatting sqref="P31:P38">
    <cfRule type="expression" dxfId="12" priority="30">
      <formula>P31&gt;0</formula>
    </cfRule>
  </conditionalFormatting>
  <conditionalFormatting sqref="P40:P47">
    <cfRule type="expression" dxfId="11" priority="28">
      <formula>P40&gt;0</formula>
    </cfRule>
  </conditionalFormatting>
  <conditionalFormatting sqref="P49:P56">
    <cfRule type="expression" dxfId="10" priority="26">
      <formula>P49&gt;0</formula>
    </cfRule>
  </conditionalFormatting>
  <conditionalFormatting sqref="P58:P63">
    <cfRule type="expression" dxfId="9" priority="21">
      <formula>P58&gt;0</formula>
    </cfRule>
  </conditionalFormatting>
  <conditionalFormatting sqref="P65:P71">
    <cfRule type="expression" dxfId="8" priority="14">
      <formula>P65&gt;0</formula>
    </cfRule>
  </conditionalFormatting>
  <conditionalFormatting sqref="P73:P79">
    <cfRule type="expression" dxfId="7" priority="5">
      <formula>P73&gt;0</formula>
    </cfRule>
  </conditionalFormatting>
  <conditionalFormatting sqref="V64:V84">
    <cfRule type="expression" dxfId="6" priority="3">
      <formula>V64="Y"</formula>
    </cfRule>
    <cfRule type="expression" dxfId="5" priority="4">
      <formula>V64="N"</formula>
    </cfRule>
  </conditionalFormatting>
  <conditionalFormatting sqref="X65:X71">
    <cfRule type="expression" dxfId="4" priority="11">
      <formula>X65&gt;0</formula>
    </cfRule>
  </conditionalFormatting>
  <conditionalFormatting sqref="X73:X77">
    <cfRule type="expression" dxfId="3" priority="2">
      <formula>X73&gt;0</formula>
    </cfRule>
  </conditionalFormatting>
  <conditionalFormatting sqref="X79:X84">
    <cfRule type="expression" dxfId="2" priority="1">
      <formula>X79&gt;0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 Analysis</vt:lpstr>
      <vt:lpstr>Current RxR</vt:lpstr>
      <vt:lpstr>Round by Round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Noske</dc:creator>
  <cp:lastModifiedBy>Blake Noske</cp:lastModifiedBy>
  <dcterms:created xsi:type="dcterms:W3CDTF">2023-04-17T13:28:20Z</dcterms:created>
  <dcterms:modified xsi:type="dcterms:W3CDTF">2024-08-27T08:20:34Z</dcterms:modified>
</cp:coreProperties>
</file>