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lake\Desktop\AFL Odds\"/>
    </mc:Choice>
  </mc:AlternateContent>
  <xr:revisionPtr revIDLastSave="0" documentId="13_ncr:1_{AD949240-D0F8-4497-9196-D240DF4BFE0D}" xr6:coauthVersionLast="47" xr6:coauthVersionMax="47" xr10:uidLastSave="{00000000-0000-0000-0000-000000000000}"/>
  <bookViews>
    <workbookView xWindow="-98" yWindow="-98" windowWidth="20715" windowHeight="13155" activeTab="1" xr2:uid="{2BEC2CBB-AFA8-4694-B0CD-0E81CF2B4C7B}"/>
  </bookViews>
  <sheets>
    <sheet name="2023 Analysis" sheetId="3" r:id="rId1"/>
    <sheet name="Current RxR" sheetId="2" r:id="rId2"/>
    <sheet name="Round by Round (old)" sheetId="1" state="hidden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2" l="1"/>
  <c r="G3" i="2"/>
  <c r="F4" i="2"/>
  <c r="G4" i="2"/>
  <c r="F5" i="2"/>
  <c r="G5" i="2"/>
  <c r="F6" i="2"/>
  <c r="F7" i="2" s="1"/>
  <c r="F8" i="2" s="1"/>
  <c r="F9" i="2" s="1"/>
  <c r="G6" i="2"/>
  <c r="G7" i="2"/>
  <c r="G8" i="2"/>
  <c r="G9" i="2"/>
  <c r="G11" i="2"/>
  <c r="G12" i="2"/>
  <c r="G13" i="2"/>
  <c r="G14" i="2"/>
  <c r="G15" i="2"/>
  <c r="G32" i="2"/>
  <c r="G17" i="2"/>
  <c r="G18" i="2"/>
  <c r="G19" i="2"/>
  <c r="G20" i="2"/>
  <c r="G21" i="2"/>
  <c r="G22" i="2"/>
  <c r="G24" i="2"/>
  <c r="G25" i="2"/>
  <c r="G26" i="2"/>
  <c r="G27" i="2"/>
  <c r="G28" i="2"/>
  <c r="G29" i="2"/>
  <c r="G30" i="2"/>
  <c r="G31" i="2"/>
  <c r="G34" i="2"/>
  <c r="G35" i="2"/>
  <c r="G36" i="2"/>
  <c r="G37" i="2"/>
  <c r="G38" i="2"/>
  <c r="G39" i="2"/>
  <c r="G40" i="2"/>
  <c r="G41" i="2"/>
  <c r="G42" i="2"/>
  <c r="G44" i="2"/>
  <c r="G45" i="2"/>
  <c r="G46" i="2"/>
  <c r="G47" i="2"/>
  <c r="G48" i="2"/>
  <c r="G49" i="2"/>
  <c r="G50" i="2"/>
  <c r="G51" i="2"/>
  <c r="G52" i="2"/>
  <c r="G54" i="2"/>
  <c r="G55" i="2"/>
  <c r="G56" i="2"/>
  <c r="G57" i="2"/>
  <c r="G58" i="2"/>
  <c r="G59" i="2"/>
  <c r="G60" i="2"/>
  <c r="G61" i="2"/>
  <c r="G62" i="2"/>
  <c r="G64" i="2"/>
  <c r="G65" i="2"/>
  <c r="G66" i="2"/>
  <c r="G67" i="2"/>
  <c r="G68" i="2"/>
  <c r="G69" i="2"/>
  <c r="G70" i="2"/>
  <c r="G71" i="2"/>
  <c r="G72" i="2"/>
  <c r="G74" i="2"/>
  <c r="G75" i="2"/>
  <c r="G76" i="2"/>
  <c r="G77" i="2"/>
  <c r="G78" i="2"/>
  <c r="G79" i="2"/>
  <c r="G80" i="2"/>
  <c r="G81" i="2"/>
  <c r="G82" i="2"/>
  <c r="G84" i="2"/>
  <c r="G85" i="2"/>
  <c r="G86" i="2"/>
  <c r="G87" i="2"/>
  <c r="G88" i="2"/>
  <c r="G89" i="2"/>
  <c r="G90" i="2"/>
  <c r="G91" i="2"/>
  <c r="G92" i="2"/>
  <c r="G94" i="2"/>
  <c r="G95" i="2"/>
  <c r="G96" i="2"/>
  <c r="G97" i="2"/>
  <c r="G98" i="2"/>
  <c r="G99" i="2"/>
  <c r="G100" i="2"/>
  <c r="G101" i="2"/>
  <c r="G102" i="2"/>
  <c r="G104" i="2"/>
  <c r="G105" i="2"/>
  <c r="G106" i="2"/>
  <c r="G107" i="2"/>
  <c r="G108" i="2"/>
  <c r="G109" i="2"/>
  <c r="G110" i="2"/>
  <c r="G111" i="2"/>
  <c r="G112" i="2"/>
  <c r="R17" i="2"/>
  <c r="R18" i="2"/>
  <c r="R19" i="2"/>
  <c r="R20" i="2"/>
  <c r="R21" i="2"/>
  <c r="R22" i="2"/>
  <c r="R24" i="2"/>
  <c r="R25" i="2"/>
  <c r="R26" i="2"/>
  <c r="R27" i="2"/>
  <c r="R28" i="2"/>
  <c r="R29" i="2"/>
  <c r="R30" i="2"/>
  <c r="R31" i="2"/>
  <c r="R32" i="2"/>
  <c r="R34" i="2"/>
  <c r="R35" i="2"/>
  <c r="R36" i="2"/>
  <c r="R37" i="2"/>
  <c r="R38" i="2"/>
  <c r="R39" i="2"/>
  <c r="R40" i="2"/>
  <c r="R41" i="2"/>
  <c r="R42" i="2"/>
  <c r="R44" i="2"/>
  <c r="R45" i="2"/>
  <c r="R46" i="2"/>
  <c r="R47" i="2"/>
  <c r="R48" i="2"/>
  <c r="R49" i="2"/>
  <c r="R50" i="2"/>
  <c r="R51" i="2"/>
  <c r="R52" i="2"/>
  <c r="R54" i="2"/>
  <c r="R55" i="2"/>
  <c r="R56" i="2"/>
  <c r="R57" i="2"/>
  <c r="R58" i="2"/>
  <c r="R59" i="2"/>
  <c r="R60" i="2"/>
  <c r="R61" i="2"/>
  <c r="R62" i="2"/>
  <c r="R64" i="2"/>
  <c r="R65" i="2"/>
  <c r="R66" i="2"/>
  <c r="R67" i="2"/>
  <c r="R68" i="2"/>
  <c r="R69" i="2"/>
  <c r="R70" i="2"/>
  <c r="R71" i="2"/>
  <c r="R72" i="2"/>
  <c r="R74" i="2"/>
  <c r="R75" i="2"/>
  <c r="R76" i="2"/>
  <c r="R77" i="2"/>
  <c r="R78" i="2"/>
  <c r="R79" i="2"/>
  <c r="R80" i="2"/>
  <c r="R81" i="2"/>
  <c r="R82" i="2"/>
  <c r="R84" i="2"/>
  <c r="R85" i="2"/>
  <c r="R86" i="2"/>
  <c r="R87" i="2"/>
  <c r="R88" i="2"/>
  <c r="R89" i="2"/>
  <c r="R90" i="2"/>
  <c r="R91" i="2"/>
  <c r="R92" i="2"/>
  <c r="R94" i="2"/>
  <c r="R95" i="2"/>
  <c r="R96" i="2"/>
  <c r="R97" i="2"/>
  <c r="R98" i="2"/>
  <c r="R99" i="2"/>
  <c r="R100" i="2"/>
  <c r="R101" i="2"/>
  <c r="R102" i="2"/>
  <c r="R104" i="2"/>
  <c r="R105" i="2"/>
  <c r="R106" i="2"/>
  <c r="R107" i="2"/>
  <c r="R108" i="2"/>
  <c r="R109" i="2"/>
  <c r="R110" i="2"/>
  <c r="R111" i="2"/>
  <c r="R112" i="2"/>
  <c r="AC44" i="2"/>
  <c r="AC45" i="2"/>
  <c r="AC46" i="2"/>
  <c r="AC47" i="2"/>
  <c r="AC48" i="2"/>
  <c r="AC49" i="2"/>
  <c r="AC50" i="2"/>
  <c r="AC51" i="2"/>
  <c r="AC52" i="2"/>
  <c r="AC34" i="2"/>
  <c r="AC35" i="2"/>
  <c r="AC36" i="2"/>
  <c r="AC37" i="2"/>
  <c r="AC38" i="2"/>
  <c r="AC39" i="2"/>
  <c r="AC40" i="2"/>
  <c r="AC41" i="2"/>
  <c r="AC42" i="2"/>
  <c r="AC24" i="2"/>
  <c r="AC25" i="2"/>
  <c r="AC26" i="2"/>
  <c r="AC27" i="2"/>
  <c r="AC28" i="2"/>
  <c r="AC29" i="2"/>
  <c r="AC30" i="2"/>
  <c r="AC31" i="2"/>
  <c r="AC32" i="2"/>
  <c r="AC17" i="2"/>
  <c r="AC18" i="2"/>
  <c r="AC19" i="2"/>
  <c r="AC20" i="2"/>
  <c r="AC21" i="2"/>
  <c r="AC22" i="2"/>
  <c r="C56" i="3"/>
  <c r="C57" i="3"/>
  <c r="C58" i="3"/>
  <c r="AM17" i="2"/>
  <c r="AM18" i="2" s="1"/>
  <c r="AM19" i="2" s="1"/>
  <c r="AM20" i="2" s="1"/>
  <c r="AM21" i="2" s="1"/>
  <c r="AM22" i="2" s="1"/>
  <c r="C39" i="3"/>
  <c r="C40" i="3"/>
  <c r="C41" i="3"/>
  <c r="C22" i="3"/>
  <c r="C23" i="3"/>
  <c r="C24" i="3"/>
  <c r="AB17" i="2"/>
  <c r="AB18" i="2" s="1"/>
  <c r="AB19" i="2" s="1"/>
  <c r="AB20" i="2" s="1"/>
  <c r="AB21" i="2" s="1"/>
  <c r="AB22" i="2" s="1"/>
  <c r="C5" i="3"/>
  <c r="C4" i="3"/>
  <c r="C3" i="3"/>
  <c r="X84" i="1"/>
  <c r="X83" i="1"/>
  <c r="X82" i="1"/>
  <c r="X81" i="1"/>
  <c r="X80" i="1"/>
  <c r="X79" i="1"/>
  <c r="W79" i="1"/>
  <c r="W80" i="1" s="1"/>
  <c r="W81" i="1" s="1"/>
  <c r="W82" i="1" s="1"/>
  <c r="W83" i="1" s="1"/>
  <c r="W84" i="1" s="1"/>
  <c r="Y84" i="1" s="1"/>
  <c r="K9" i="2" l="1"/>
  <c r="D3" i="3" s="1"/>
  <c r="F11" i="2"/>
  <c r="F12" i="2" s="1"/>
  <c r="F13" i="2" s="1"/>
  <c r="F14" i="2" s="1"/>
  <c r="F15" i="2" s="1"/>
  <c r="AM24" i="2"/>
  <c r="AM25" i="2" s="1"/>
  <c r="AM26" i="2" s="1"/>
  <c r="AM27" i="2" s="1"/>
  <c r="AM28" i="2" s="1"/>
  <c r="AM29" i="2" s="1"/>
  <c r="AM30" i="2" s="1"/>
  <c r="AM31" i="2" s="1"/>
  <c r="AM32" i="2" s="1"/>
  <c r="AQ22" i="2"/>
  <c r="D56" i="3" s="1"/>
  <c r="AN22" i="2"/>
  <c r="AO22" i="2" s="1"/>
  <c r="B56" i="3" s="1"/>
  <c r="AD22" i="2"/>
  <c r="AE22" i="2" s="1"/>
  <c r="B39" i="3" s="1"/>
  <c r="AB24" i="2"/>
  <c r="AB25" i="2" s="1"/>
  <c r="AB26" i="2" s="1"/>
  <c r="AB27" i="2" s="1"/>
  <c r="AB28" i="2" s="1"/>
  <c r="AB29" i="2" s="1"/>
  <c r="AB30" i="2" s="1"/>
  <c r="AB31" i="2" s="1"/>
  <c r="AB32" i="2" s="1"/>
  <c r="AG22" i="2"/>
  <c r="D39" i="3" s="1"/>
  <c r="K15" i="2"/>
  <c r="D4" i="3" s="1"/>
  <c r="H9" i="2"/>
  <c r="I9" i="2" s="1"/>
  <c r="B3" i="3" s="1"/>
  <c r="X77" i="1"/>
  <c r="X76" i="1"/>
  <c r="X75" i="1"/>
  <c r="X74" i="1"/>
  <c r="X73" i="1"/>
  <c r="W73" i="1"/>
  <c r="W74" i="1" s="1"/>
  <c r="W75" i="1" s="1"/>
  <c r="W76" i="1" s="1"/>
  <c r="W77" i="1" s="1"/>
  <c r="Y77" i="1" s="1"/>
  <c r="H77" i="1"/>
  <c r="H76" i="1"/>
  <c r="H75" i="1"/>
  <c r="H74" i="1"/>
  <c r="H73" i="1"/>
  <c r="G73" i="1"/>
  <c r="G74" i="1" s="1"/>
  <c r="G75" i="1" s="1"/>
  <c r="G76" i="1" s="1"/>
  <c r="G77" i="1" s="1"/>
  <c r="I77" i="1" s="1"/>
  <c r="Q19" i="1"/>
  <c r="X71" i="1"/>
  <c r="X70" i="1"/>
  <c r="X69" i="1"/>
  <c r="X68" i="1"/>
  <c r="X67" i="1"/>
  <c r="X66" i="1"/>
  <c r="X65" i="1"/>
  <c r="W65" i="1"/>
  <c r="W66" i="1" s="1"/>
  <c r="W67" i="1" s="1"/>
  <c r="W68" i="1" s="1"/>
  <c r="W69" i="1" s="1"/>
  <c r="W70" i="1" s="1"/>
  <c r="W71" i="1" s="1"/>
  <c r="Y71" i="1" s="1"/>
  <c r="P71" i="1"/>
  <c r="P70" i="1"/>
  <c r="P69" i="1"/>
  <c r="P68" i="1"/>
  <c r="P67" i="1"/>
  <c r="P66" i="1"/>
  <c r="P65" i="1"/>
  <c r="O65" i="1"/>
  <c r="O66" i="1" s="1"/>
  <c r="O67" i="1" s="1"/>
  <c r="O68" i="1" s="1"/>
  <c r="O69" i="1" s="1"/>
  <c r="O70" i="1" s="1"/>
  <c r="O71" i="1" s="1"/>
  <c r="Q71" i="1" s="1"/>
  <c r="H71" i="1"/>
  <c r="H70" i="1"/>
  <c r="H69" i="1"/>
  <c r="H68" i="1"/>
  <c r="H67" i="1"/>
  <c r="H66" i="1"/>
  <c r="H65" i="1"/>
  <c r="G65" i="1"/>
  <c r="G66" i="1" s="1"/>
  <c r="G67" i="1" s="1"/>
  <c r="G68" i="1" s="1"/>
  <c r="G69" i="1" s="1"/>
  <c r="G70" i="1" s="1"/>
  <c r="G71" i="1" s="1"/>
  <c r="I71" i="1" s="1"/>
  <c r="P63" i="1"/>
  <c r="P62" i="1"/>
  <c r="P61" i="1"/>
  <c r="P60" i="1"/>
  <c r="P59" i="1"/>
  <c r="P58" i="1"/>
  <c r="O58" i="1"/>
  <c r="O59" i="1" s="1"/>
  <c r="O60" i="1" s="1"/>
  <c r="O61" i="1" s="1"/>
  <c r="O62" i="1" s="1"/>
  <c r="O63" i="1" s="1"/>
  <c r="Q63" i="1" s="1"/>
  <c r="H63" i="1"/>
  <c r="H62" i="1"/>
  <c r="H61" i="1"/>
  <c r="H60" i="1"/>
  <c r="H59" i="1"/>
  <c r="H58" i="1"/>
  <c r="P56" i="1"/>
  <c r="H56" i="1"/>
  <c r="P55" i="1"/>
  <c r="H55" i="1"/>
  <c r="P54" i="1"/>
  <c r="H54" i="1"/>
  <c r="P53" i="1"/>
  <c r="H53" i="1"/>
  <c r="P52" i="1"/>
  <c r="H52" i="1"/>
  <c r="P51" i="1"/>
  <c r="H51" i="1"/>
  <c r="P50" i="1"/>
  <c r="H50" i="1"/>
  <c r="P49" i="1"/>
  <c r="H49" i="1"/>
  <c r="P47" i="1"/>
  <c r="H47" i="1"/>
  <c r="P46" i="1"/>
  <c r="H46" i="1"/>
  <c r="P45" i="1"/>
  <c r="H45" i="1"/>
  <c r="P44" i="1"/>
  <c r="H44" i="1"/>
  <c r="P43" i="1"/>
  <c r="H43" i="1"/>
  <c r="P42" i="1"/>
  <c r="H42" i="1"/>
  <c r="P41" i="1"/>
  <c r="H41" i="1"/>
  <c r="P40" i="1"/>
  <c r="H40" i="1"/>
  <c r="AN32" i="2" l="1"/>
  <c r="AO32" i="2" s="1"/>
  <c r="B57" i="3" s="1"/>
  <c r="AM34" i="2"/>
  <c r="AM35" i="2" s="1"/>
  <c r="AM36" i="2" s="1"/>
  <c r="AM37" i="2" s="1"/>
  <c r="AM38" i="2" s="1"/>
  <c r="AM39" i="2" s="1"/>
  <c r="AM40" i="2" s="1"/>
  <c r="AM41" i="2" s="1"/>
  <c r="AM42" i="2" s="1"/>
  <c r="AQ32" i="2"/>
  <c r="D57" i="3" s="1"/>
  <c r="AG32" i="2"/>
  <c r="D40" i="3" s="1"/>
  <c r="AB34" i="2"/>
  <c r="AB35" i="2" s="1"/>
  <c r="AB36" i="2" s="1"/>
  <c r="AB37" i="2" s="1"/>
  <c r="AB38" i="2" s="1"/>
  <c r="AB39" i="2" s="1"/>
  <c r="AB40" i="2" s="1"/>
  <c r="AB41" i="2" s="1"/>
  <c r="AB42" i="2" s="1"/>
  <c r="AD32" i="2"/>
  <c r="AE32" i="2" s="1"/>
  <c r="B40" i="3" s="1"/>
  <c r="Q17" i="2"/>
  <c r="Q18" i="2" s="1"/>
  <c r="Q19" i="2" s="1"/>
  <c r="Q20" i="2" s="1"/>
  <c r="Q21" i="2" s="1"/>
  <c r="Q22" i="2" s="1"/>
  <c r="F17" i="2"/>
  <c r="F18" i="2" s="1"/>
  <c r="F19" i="2" s="1"/>
  <c r="F20" i="2" s="1"/>
  <c r="F21" i="2" s="1"/>
  <c r="F22" i="2" s="1"/>
  <c r="K22" i="2" s="1"/>
  <c r="D5" i="3" s="1"/>
  <c r="H15" i="2"/>
  <c r="I15" i="2" s="1"/>
  <c r="B4" i="3" s="1"/>
  <c r="P38" i="1"/>
  <c r="H38" i="1"/>
  <c r="P37" i="1"/>
  <c r="H37" i="1"/>
  <c r="P36" i="1"/>
  <c r="H36" i="1"/>
  <c r="P35" i="1"/>
  <c r="H35" i="1"/>
  <c r="P34" i="1"/>
  <c r="H34" i="1"/>
  <c r="P33" i="1"/>
  <c r="H33" i="1"/>
  <c r="P32" i="1"/>
  <c r="H32" i="1"/>
  <c r="P31" i="1"/>
  <c r="H31" i="1"/>
  <c r="P29" i="1"/>
  <c r="P28" i="1"/>
  <c r="P27" i="1"/>
  <c r="P26" i="1"/>
  <c r="P25" i="1"/>
  <c r="P24" i="1"/>
  <c r="P23" i="1"/>
  <c r="P22" i="1"/>
  <c r="H29" i="1"/>
  <c r="H28" i="1"/>
  <c r="H27" i="1"/>
  <c r="H26" i="1"/>
  <c r="H25" i="1"/>
  <c r="H24" i="1"/>
  <c r="H23" i="1"/>
  <c r="H22" i="1"/>
  <c r="AM44" i="2" l="1"/>
  <c r="AM45" i="2" s="1"/>
  <c r="AM46" i="2" s="1"/>
  <c r="AM47" i="2" s="1"/>
  <c r="AM48" i="2" s="1"/>
  <c r="AM49" i="2" s="1"/>
  <c r="AM50" i="2" s="1"/>
  <c r="AM51" i="2" s="1"/>
  <c r="AM52" i="2" s="1"/>
  <c r="AN42" i="2"/>
  <c r="AO42" i="2" s="1"/>
  <c r="B58" i="3" s="1"/>
  <c r="AQ42" i="2"/>
  <c r="D58" i="3" s="1"/>
  <c r="AB44" i="2"/>
  <c r="AB45" i="2" s="1"/>
  <c r="AB46" i="2" s="1"/>
  <c r="AB47" i="2" s="1"/>
  <c r="AB48" i="2" s="1"/>
  <c r="AB49" i="2" s="1"/>
  <c r="AB50" i="2" s="1"/>
  <c r="AB51" i="2" s="1"/>
  <c r="AB52" i="2" s="1"/>
  <c r="AF52" i="2" s="1"/>
  <c r="C42" i="3" s="1"/>
  <c r="AD42" i="2"/>
  <c r="AE42" i="2" s="1"/>
  <c r="B41" i="3" s="1"/>
  <c r="AG42" i="2"/>
  <c r="D41" i="3" s="1"/>
  <c r="S22" i="2"/>
  <c r="T22" i="2" s="1"/>
  <c r="B22" i="3" s="1"/>
  <c r="Q24" i="2"/>
  <c r="Q25" i="2" s="1"/>
  <c r="Q26" i="2" s="1"/>
  <c r="Q27" i="2" s="1"/>
  <c r="Q28" i="2" s="1"/>
  <c r="Q29" i="2" s="1"/>
  <c r="Q30" i="2" s="1"/>
  <c r="Q31" i="2" s="1"/>
  <c r="Q32" i="2" s="1"/>
  <c r="V22" i="2"/>
  <c r="D22" i="3" s="1"/>
  <c r="H22" i="2"/>
  <c r="I22" i="2" s="1"/>
  <c r="B5" i="3" s="1"/>
  <c r="F24" i="2"/>
  <c r="F25" i="2" s="1"/>
  <c r="F26" i="2" s="1"/>
  <c r="F27" i="2" s="1"/>
  <c r="F28" i="2" s="1"/>
  <c r="F29" i="2" s="1"/>
  <c r="F30" i="2" s="1"/>
  <c r="F31" i="2" s="1"/>
  <c r="F32" i="2" s="1"/>
  <c r="K32" i="2" s="1"/>
  <c r="D6" i="3" s="1"/>
  <c r="P13" i="1"/>
  <c r="P14" i="1"/>
  <c r="P15" i="1"/>
  <c r="P16" i="1"/>
  <c r="P17" i="1"/>
  <c r="P18" i="1"/>
  <c r="P19" i="1"/>
  <c r="P12" i="1"/>
  <c r="H13" i="1"/>
  <c r="H14" i="1"/>
  <c r="H15" i="1"/>
  <c r="H16" i="1"/>
  <c r="H17" i="1"/>
  <c r="H18" i="1"/>
  <c r="H19" i="1"/>
  <c r="H12" i="1"/>
  <c r="H4" i="1"/>
  <c r="H5" i="1"/>
  <c r="H6" i="1"/>
  <c r="H7" i="1"/>
  <c r="H8" i="1"/>
  <c r="H9" i="1"/>
  <c r="H10" i="1"/>
  <c r="O12" i="1"/>
  <c r="G3" i="1"/>
  <c r="G4" i="1" s="1"/>
  <c r="G5" i="1" s="1"/>
  <c r="G6" i="1" s="1"/>
  <c r="G7" i="1" s="1"/>
  <c r="G8" i="1" s="1"/>
  <c r="G9" i="1" s="1"/>
  <c r="G10" i="1" s="1"/>
  <c r="G12" i="1" s="1"/>
  <c r="G13" i="1" s="1"/>
  <c r="G14" i="1" s="1"/>
  <c r="G15" i="1" s="1"/>
  <c r="G16" i="1" s="1"/>
  <c r="G17" i="1" s="1"/>
  <c r="G18" i="1" s="1"/>
  <c r="G19" i="1" s="1"/>
  <c r="G22" i="1" s="1"/>
  <c r="G23" i="1" s="1"/>
  <c r="G24" i="1" s="1"/>
  <c r="G25" i="1" s="1"/>
  <c r="G26" i="1" s="1"/>
  <c r="G27" i="1" s="1"/>
  <c r="G28" i="1" s="1"/>
  <c r="G29" i="1" s="1"/>
  <c r="AM54" i="2" l="1"/>
  <c r="AM55" i="2" s="1"/>
  <c r="AM56" i="2" s="1"/>
  <c r="AM57" i="2" s="1"/>
  <c r="AM58" i="2" s="1"/>
  <c r="AM59" i="2" s="1"/>
  <c r="AM60" i="2" s="1"/>
  <c r="AM61" i="2" s="1"/>
  <c r="AM62" i="2" s="1"/>
  <c r="AQ52" i="2"/>
  <c r="D59" i="3" s="1"/>
  <c r="AP52" i="2"/>
  <c r="C59" i="3" s="1"/>
  <c r="AN52" i="2"/>
  <c r="AO52" i="2" s="1"/>
  <c r="B59" i="3" s="1"/>
  <c r="AD52" i="2"/>
  <c r="AE52" i="2" s="1"/>
  <c r="B42" i="3" s="1"/>
  <c r="AG52" i="2"/>
  <c r="D42" i="3" s="1"/>
  <c r="V32" i="2"/>
  <c r="D23" i="3" s="1"/>
  <c r="S32" i="2"/>
  <c r="T32" i="2" s="1"/>
  <c r="B23" i="3" s="1"/>
  <c r="Q34" i="2"/>
  <c r="Q35" i="2" s="1"/>
  <c r="Q36" i="2" s="1"/>
  <c r="Q37" i="2" s="1"/>
  <c r="Q38" i="2" s="1"/>
  <c r="Q39" i="2" s="1"/>
  <c r="Q40" i="2" s="1"/>
  <c r="Q41" i="2" s="1"/>
  <c r="Q42" i="2" s="1"/>
  <c r="F34" i="2"/>
  <c r="F35" i="2" s="1"/>
  <c r="F36" i="2" s="1"/>
  <c r="F37" i="2" s="1"/>
  <c r="F38" i="2" s="1"/>
  <c r="F39" i="2" s="1"/>
  <c r="F40" i="2" s="1"/>
  <c r="F41" i="2" s="1"/>
  <c r="F42" i="2" s="1"/>
  <c r="K42" i="2" s="1"/>
  <c r="D7" i="3" s="1"/>
  <c r="J32" i="2"/>
  <c r="C6" i="3" s="1"/>
  <c r="H32" i="2"/>
  <c r="I29" i="1"/>
  <c r="G31" i="1"/>
  <c r="G32" i="1" s="1"/>
  <c r="G33" i="1" s="1"/>
  <c r="G34" i="1" s="1"/>
  <c r="G35" i="1" s="1"/>
  <c r="G36" i="1" s="1"/>
  <c r="G37" i="1" s="1"/>
  <c r="G38" i="1" s="1"/>
  <c r="O13" i="1"/>
  <c r="O14" i="1" s="1"/>
  <c r="O15" i="1" s="1"/>
  <c r="O16" i="1" s="1"/>
  <c r="O17" i="1" s="1"/>
  <c r="O18" i="1" s="1"/>
  <c r="O19" i="1" s="1"/>
  <c r="O22" i="1" s="1"/>
  <c r="O23" i="1" s="1"/>
  <c r="O24" i="1" s="1"/>
  <c r="O25" i="1" s="1"/>
  <c r="O26" i="1" s="1"/>
  <c r="O27" i="1" s="1"/>
  <c r="O28" i="1" s="1"/>
  <c r="O29" i="1" s="1"/>
  <c r="O31" i="1" s="1"/>
  <c r="O32" i="1" s="1"/>
  <c r="O33" i="1" s="1"/>
  <c r="O34" i="1" s="1"/>
  <c r="O35" i="1" s="1"/>
  <c r="O36" i="1" s="1"/>
  <c r="O37" i="1" s="1"/>
  <c r="O38" i="1" s="1"/>
  <c r="H3" i="1"/>
  <c r="I32" i="2" l="1"/>
  <c r="B6" i="3" s="1"/>
  <c r="AN62" i="2"/>
  <c r="AO62" i="2" s="1"/>
  <c r="B60" i="3" s="1"/>
  <c r="AM64" i="2"/>
  <c r="AM65" i="2" s="1"/>
  <c r="AM66" i="2" s="1"/>
  <c r="AM67" i="2" s="1"/>
  <c r="AM68" i="2" s="1"/>
  <c r="AM69" i="2" s="1"/>
  <c r="AM70" i="2" s="1"/>
  <c r="AM71" i="2" s="1"/>
  <c r="AM72" i="2" s="1"/>
  <c r="AQ62" i="2"/>
  <c r="D60" i="3" s="1"/>
  <c r="AP62" i="2"/>
  <c r="C60" i="3" s="1"/>
  <c r="B43" i="3"/>
  <c r="C43" i="3"/>
  <c r="D43" i="3"/>
  <c r="Q44" i="2"/>
  <c r="Q45" i="2" s="1"/>
  <c r="Q46" i="2" s="1"/>
  <c r="Q47" i="2" s="1"/>
  <c r="Q48" i="2" s="1"/>
  <c r="Q49" i="2" s="1"/>
  <c r="Q50" i="2" s="1"/>
  <c r="Q51" i="2" s="1"/>
  <c r="Q52" i="2" s="1"/>
  <c r="V42" i="2"/>
  <c r="D24" i="3" s="1"/>
  <c r="S42" i="2"/>
  <c r="T42" i="2" s="1"/>
  <c r="B24" i="3" s="1"/>
  <c r="J42" i="2"/>
  <c r="C7" i="3" s="1"/>
  <c r="F44" i="2"/>
  <c r="F45" i="2" s="1"/>
  <c r="F46" i="2" s="1"/>
  <c r="F47" i="2" s="1"/>
  <c r="F48" i="2" s="1"/>
  <c r="F49" i="2" s="1"/>
  <c r="F50" i="2" s="1"/>
  <c r="F51" i="2" s="1"/>
  <c r="F52" i="2" s="1"/>
  <c r="K52" i="2" s="1"/>
  <c r="D8" i="3" s="1"/>
  <c r="H42" i="2"/>
  <c r="I42" i="2" s="1"/>
  <c r="B7" i="3" s="1"/>
  <c r="Q38" i="1"/>
  <c r="O40" i="1"/>
  <c r="O41" i="1" s="1"/>
  <c r="O42" i="1" s="1"/>
  <c r="O43" i="1" s="1"/>
  <c r="O44" i="1" s="1"/>
  <c r="O45" i="1" s="1"/>
  <c r="O46" i="1" s="1"/>
  <c r="O47" i="1" s="1"/>
  <c r="I38" i="1"/>
  <c r="G40" i="1"/>
  <c r="G41" i="1" s="1"/>
  <c r="G42" i="1" s="1"/>
  <c r="G43" i="1" s="1"/>
  <c r="G44" i="1" s="1"/>
  <c r="G45" i="1" s="1"/>
  <c r="G46" i="1" s="1"/>
  <c r="G47" i="1" s="1"/>
  <c r="Q29" i="1"/>
  <c r="I19" i="1"/>
  <c r="I10" i="1"/>
  <c r="AP72" i="2" l="1"/>
  <c r="C61" i="3" s="1"/>
  <c r="AN72" i="2"/>
  <c r="AO72" i="2" s="1"/>
  <c r="B61" i="3" s="1"/>
  <c r="AM74" i="2"/>
  <c r="AM75" i="2" s="1"/>
  <c r="AM76" i="2" s="1"/>
  <c r="AM77" i="2" s="1"/>
  <c r="AM78" i="2" s="1"/>
  <c r="AM79" i="2" s="1"/>
  <c r="AM80" i="2" s="1"/>
  <c r="AM81" i="2" s="1"/>
  <c r="AM82" i="2" s="1"/>
  <c r="AQ72" i="2"/>
  <c r="D61" i="3" s="1"/>
  <c r="D44" i="3"/>
  <c r="C44" i="3"/>
  <c r="B44" i="3"/>
  <c r="Q54" i="2"/>
  <c r="Q55" i="2" s="1"/>
  <c r="Q56" i="2" s="1"/>
  <c r="Q57" i="2" s="1"/>
  <c r="Q58" i="2" s="1"/>
  <c r="Q59" i="2" s="1"/>
  <c r="Q60" i="2" s="1"/>
  <c r="Q61" i="2" s="1"/>
  <c r="Q62" i="2" s="1"/>
  <c r="V52" i="2"/>
  <c r="D25" i="3" s="1"/>
  <c r="U52" i="2"/>
  <c r="C25" i="3" s="1"/>
  <c r="S52" i="2"/>
  <c r="T52" i="2" s="1"/>
  <c r="B25" i="3" s="1"/>
  <c r="F54" i="2"/>
  <c r="F55" i="2" s="1"/>
  <c r="F56" i="2" s="1"/>
  <c r="F57" i="2" s="1"/>
  <c r="F58" i="2" s="1"/>
  <c r="F59" i="2" s="1"/>
  <c r="F60" i="2" s="1"/>
  <c r="F61" i="2" s="1"/>
  <c r="F62" i="2" s="1"/>
  <c r="K62" i="2" s="1"/>
  <c r="D9" i="3" s="1"/>
  <c r="J52" i="2"/>
  <c r="C8" i="3" s="1"/>
  <c r="H52" i="2"/>
  <c r="I52" i="2" s="1"/>
  <c r="B8" i="3" s="1"/>
  <c r="I47" i="1"/>
  <c r="G49" i="1"/>
  <c r="G50" i="1" s="1"/>
  <c r="G51" i="1" s="1"/>
  <c r="G52" i="1" s="1"/>
  <c r="G53" i="1" s="1"/>
  <c r="G54" i="1" s="1"/>
  <c r="G55" i="1" s="1"/>
  <c r="G56" i="1" s="1"/>
  <c r="Q47" i="1"/>
  <c r="O49" i="1"/>
  <c r="O50" i="1" s="1"/>
  <c r="O51" i="1" s="1"/>
  <c r="O52" i="1" s="1"/>
  <c r="O53" i="1" s="1"/>
  <c r="O54" i="1" s="1"/>
  <c r="O55" i="1" s="1"/>
  <c r="O56" i="1" s="1"/>
  <c r="AM84" i="2" l="1"/>
  <c r="AM85" i="2" s="1"/>
  <c r="AM86" i="2" s="1"/>
  <c r="AM87" i="2" s="1"/>
  <c r="AM88" i="2" s="1"/>
  <c r="AM89" i="2" s="1"/>
  <c r="AM90" i="2" s="1"/>
  <c r="AM91" i="2" s="1"/>
  <c r="AM92" i="2" s="1"/>
  <c r="AQ82" i="2"/>
  <c r="D62" i="3" s="1"/>
  <c r="AP82" i="2"/>
  <c r="C62" i="3" s="1"/>
  <c r="AN82" i="2"/>
  <c r="AO82" i="2" s="1"/>
  <c r="B62" i="3" s="1"/>
  <c r="D45" i="3"/>
  <c r="C45" i="3"/>
  <c r="B45" i="3"/>
  <c r="S62" i="2"/>
  <c r="T62" i="2" s="1"/>
  <c r="B26" i="3" s="1"/>
  <c r="Q64" i="2"/>
  <c r="Q65" i="2" s="1"/>
  <c r="Q66" i="2" s="1"/>
  <c r="Q67" i="2" s="1"/>
  <c r="Q68" i="2" s="1"/>
  <c r="Q69" i="2" s="1"/>
  <c r="Q70" i="2" s="1"/>
  <c r="Q71" i="2" s="1"/>
  <c r="Q72" i="2" s="1"/>
  <c r="V62" i="2"/>
  <c r="D26" i="3" s="1"/>
  <c r="U62" i="2"/>
  <c r="C26" i="3" s="1"/>
  <c r="J62" i="2"/>
  <c r="C9" i="3" s="1"/>
  <c r="F64" i="2"/>
  <c r="F65" i="2" s="1"/>
  <c r="F66" i="2" s="1"/>
  <c r="F67" i="2" s="1"/>
  <c r="F68" i="2" s="1"/>
  <c r="F69" i="2" s="1"/>
  <c r="F70" i="2" s="1"/>
  <c r="F71" i="2" s="1"/>
  <c r="F72" i="2" s="1"/>
  <c r="K72" i="2" s="1"/>
  <c r="D10" i="3" s="1"/>
  <c r="H62" i="2"/>
  <c r="I62" i="2" s="1"/>
  <c r="B9" i="3" s="1"/>
  <c r="Q56" i="1"/>
  <c r="I56" i="1"/>
  <c r="G58" i="1"/>
  <c r="G59" i="1" s="1"/>
  <c r="G60" i="1" s="1"/>
  <c r="G61" i="1" s="1"/>
  <c r="G62" i="1" s="1"/>
  <c r="AM94" i="2" l="1"/>
  <c r="AM95" i="2" s="1"/>
  <c r="AM96" i="2" s="1"/>
  <c r="AM97" i="2" s="1"/>
  <c r="AM98" i="2" s="1"/>
  <c r="AM99" i="2" s="1"/>
  <c r="AM100" i="2" s="1"/>
  <c r="AM101" i="2" s="1"/>
  <c r="AM102" i="2" s="1"/>
  <c r="AQ92" i="2"/>
  <c r="D63" i="3" s="1"/>
  <c r="AP92" i="2"/>
  <c r="C63" i="3" s="1"/>
  <c r="AN92" i="2"/>
  <c r="AO92" i="2" s="1"/>
  <c r="B63" i="3" s="1"/>
  <c r="B46" i="3"/>
  <c r="C46" i="3"/>
  <c r="D46" i="3"/>
  <c r="V72" i="2"/>
  <c r="D27" i="3" s="1"/>
  <c r="U72" i="2"/>
  <c r="C27" i="3" s="1"/>
  <c r="S72" i="2"/>
  <c r="T72" i="2" s="1"/>
  <c r="B27" i="3" s="1"/>
  <c r="Q74" i="2"/>
  <c r="Q75" i="2" s="1"/>
  <c r="Q76" i="2" s="1"/>
  <c r="Q77" i="2" s="1"/>
  <c r="Q78" i="2" s="1"/>
  <c r="Q79" i="2" s="1"/>
  <c r="Q80" i="2" s="1"/>
  <c r="Q81" i="2" s="1"/>
  <c r="Q82" i="2" s="1"/>
  <c r="F74" i="2"/>
  <c r="F75" i="2" s="1"/>
  <c r="F76" i="2" s="1"/>
  <c r="F77" i="2" s="1"/>
  <c r="F78" i="2" s="1"/>
  <c r="F79" i="2" s="1"/>
  <c r="F80" i="2" s="1"/>
  <c r="F81" i="2" s="1"/>
  <c r="F82" i="2" s="1"/>
  <c r="K82" i="2" s="1"/>
  <c r="D11" i="3" s="1"/>
  <c r="H72" i="2"/>
  <c r="I72" i="2" s="1"/>
  <c r="B10" i="3" s="1"/>
  <c r="J72" i="2"/>
  <c r="C10" i="3" s="1"/>
  <c r="G63" i="1"/>
  <c r="I63" i="1" s="1"/>
  <c r="AN102" i="2" l="1"/>
  <c r="AO102" i="2" s="1"/>
  <c r="B64" i="3" s="1"/>
  <c r="AM104" i="2"/>
  <c r="AM105" i="2" s="1"/>
  <c r="AM106" i="2" s="1"/>
  <c r="AM107" i="2" s="1"/>
  <c r="AM108" i="2" s="1"/>
  <c r="AM109" i="2" s="1"/>
  <c r="AM110" i="2" s="1"/>
  <c r="AM111" i="2" s="1"/>
  <c r="AM112" i="2" s="1"/>
  <c r="AQ102" i="2"/>
  <c r="D64" i="3" s="1"/>
  <c r="AP102" i="2"/>
  <c r="C64" i="3" s="1"/>
  <c r="B47" i="3"/>
  <c r="D47" i="3"/>
  <c r="C47" i="3"/>
  <c r="Q84" i="2"/>
  <c r="Q85" i="2" s="1"/>
  <c r="Q86" i="2" s="1"/>
  <c r="Q87" i="2" s="1"/>
  <c r="Q88" i="2" s="1"/>
  <c r="Q89" i="2" s="1"/>
  <c r="Q90" i="2" s="1"/>
  <c r="Q91" i="2" s="1"/>
  <c r="Q92" i="2" s="1"/>
  <c r="V82" i="2"/>
  <c r="D28" i="3" s="1"/>
  <c r="U82" i="2"/>
  <c r="C28" i="3" s="1"/>
  <c r="S82" i="2"/>
  <c r="T82" i="2" s="1"/>
  <c r="B28" i="3" s="1"/>
  <c r="F84" i="2"/>
  <c r="F85" i="2" s="1"/>
  <c r="F86" i="2" s="1"/>
  <c r="F87" i="2" s="1"/>
  <c r="F88" i="2" s="1"/>
  <c r="F89" i="2" s="1"/>
  <c r="F90" i="2" s="1"/>
  <c r="F91" i="2" s="1"/>
  <c r="F92" i="2" s="1"/>
  <c r="K92" i="2" s="1"/>
  <c r="D12" i="3" s="1"/>
  <c r="H82" i="2"/>
  <c r="I82" i="2" s="1"/>
  <c r="B11" i="3" s="1"/>
  <c r="J82" i="2"/>
  <c r="C11" i="3" s="1"/>
  <c r="AQ112" i="2" l="1"/>
  <c r="D65" i="3" s="1"/>
  <c r="AP112" i="2"/>
  <c r="C65" i="3" s="1"/>
  <c r="AN112" i="2"/>
  <c r="AO112" i="2" s="1"/>
  <c r="B65" i="3" s="1"/>
  <c r="D48" i="3"/>
  <c r="C48" i="3"/>
  <c r="B48" i="3"/>
  <c r="Q94" i="2"/>
  <c r="Q95" i="2" s="1"/>
  <c r="Q96" i="2" s="1"/>
  <c r="Q97" i="2" s="1"/>
  <c r="Q98" i="2" s="1"/>
  <c r="Q99" i="2" s="1"/>
  <c r="Q100" i="2" s="1"/>
  <c r="Q101" i="2" s="1"/>
  <c r="Q102" i="2" s="1"/>
  <c r="S102" i="2" s="1"/>
  <c r="V92" i="2"/>
  <c r="D29" i="3" s="1"/>
  <c r="U92" i="2"/>
  <c r="C29" i="3" s="1"/>
  <c r="S92" i="2"/>
  <c r="T92" i="2" s="1"/>
  <c r="B29" i="3" s="1"/>
  <c r="F94" i="2"/>
  <c r="F95" i="2" s="1"/>
  <c r="F96" i="2" s="1"/>
  <c r="F97" i="2" s="1"/>
  <c r="F98" i="2" s="1"/>
  <c r="F99" i="2" s="1"/>
  <c r="F100" i="2" s="1"/>
  <c r="F101" i="2" s="1"/>
  <c r="F102" i="2" s="1"/>
  <c r="K102" i="2" s="1"/>
  <c r="D13" i="3" s="1"/>
  <c r="J92" i="2"/>
  <c r="C12" i="3" s="1"/>
  <c r="H92" i="2"/>
  <c r="I92" i="2" s="1"/>
  <c r="B12" i="3" s="1"/>
  <c r="T102" i="2" l="1"/>
  <c r="B30" i="3" s="1"/>
  <c r="Q104" i="2"/>
  <c r="Q105" i="2" s="1"/>
  <c r="Q106" i="2" s="1"/>
  <c r="Q107" i="2" s="1"/>
  <c r="Q108" i="2" s="1"/>
  <c r="Q109" i="2" s="1"/>
  <c r="Q110" i="2" s="1"/>
  <c r="Q111" i="2" s="1"/>
  <c r="Q112" i="2" s="1"/>
  <c r="V102" i="2"/>
  <c r="D30" i="3" s="1"/>
  <c r="U102" i="2"/>
  <c r="C30" i="3" s="1"/>
  <c r="F104" i="2"/>
  <c r="F105" i="2" s="1"/>
  <c r="F106" i="2" s="1"/>
  <c r="F107" i="2" s="1"/>
  <c r="F108" i="2" s="1"/>
  <c r="F109" i="2" s="1"/>
  <c r="F110" i="2" s="1"/>
  <c r="F111" i="2" s="1"/>
  <c r="F112" i="2" s="1"/>
  <c r="K112" i="2" s="1"/>
  <c r="D14" i="3" s="1"/>
  <c r="H102" i="2"/>
  <c r="I102" i="2" s="1"/>
  <c r="B13" i="3" s="1"/>
  <c r="J102" i="2"/>
  <c r="C13" i="3" s="1"/>
  <c r="V112" i="2" l="1"/>
  <c r="D31" i="3" s="1"/>
  <c r="U112" i="2"/>
  <c r="C31" i="3" s="1"/>
  <c r="S112" i="2"/>
  <c r="T112" i="2" s="1"/>
  <c r="B31" i="3" s="1"/>
  <c r="J112" i="2"/>
  <c r="C14" i="3" s="1"/>
  <c r="H112" i="2"/>
  <c r="I112" i="2" s="1"/>
  <c r="B14" i="3" s="1"/>
</calcChain>
</file>

<file path=xl/sharedStrings.xml><?xml version="1.0" encoding="utf-8"?>
<sst xmlns="http://schemas.openxmlformats.org/spreadsheetml/2006/main" count="1483" uniqueCount="55">
  <si>
    <t>Round 6</t>
  </si>
  <si>
    <t>G1</t>
  </si>
  <si>
    <t>G2</t>
  </si>
  <si>
    <t>G3</t>
  </si>
  <si>
    <t>G4</t>
  </si>
  <si>
    <t>G5</t>
  </si>
  <si>
    <t>G6</t>
  </si>
  <si>
    <t>G7</t>
  </si>
  <si>
    <t>G9</t>
  </si>
  <si>
    <t>Bet</t>
  </si>
  <si>
    <t>Accum Win</t>
  </si>
  <si>
    <t>PR</t>
  </si>
  <si>
    <t>LW</t>
  </si>
  <si>
    <t>LL</t>
  </si>
  <si>
    <t>Odds</t>
  </si>
  <si>
    <t>Correct</t>
  </si>
  <si>
    <t>Y</t>
  </si>
  <si>
    <t>N</t>
  </si>
  <si>
    <t>Round 7</t>
  </si>
  <si>
    <t>Opp Loss</t>
  </si>
  <si>
    <t>Round win/loss</t>
  </si>
  <si>
    <t>BW</t>
  </si>
  <si>
    <t>BL</t>
  </si>
  <si>
    <t>The ATM v1</t>
  </si>
  <si>
    <t>Round 8</t>
  </si>
  <si>
    <t>G8</t>
  </si>
  <si>
    <t>The ATM v2</t>
  </si>
  <si>
    <t>For round 8, I based bet size on the probability of the event occuring according to The ATM. Pr &gt; 0.5 is a $5 bet; Pr&gt;0.75 is a $10 bet</t>
  </si>
  <si>
    <t>Round 9</t>
  </si>
  <si>
    <t>Round 10</t>
  </si>
  <si>
    <t>Round 11</t>
  </si>
  <si>
    <t>Round 12</t>
  </si>
  <si>
    <t>Round 13</t>
  </si>
  <si>
    <t>The ATM v3</t>
  </si>
  <si>
    <t>Round 14</t>
  </si>
  <si>
    <t>Round 15</t>
  </si>
  <si>
    <t>Running Profit</t>
  </si>
  <si>
    <t>Predicted outcome</t>
  </si>
  <si>
    <t>Missed opportunity</t>
  </si>
  <si>
    <t>Round Profit</t>
  </si>
  <si>
    <t>Round Return</t>
  </si>
  <si>
    <t>Rolling 4 week return</t>
  </si>
  <si>
    <t>v3</t>
  </si>
  <si>
    <t>Round</t>
  </si>
  <si>
    <t>Return</t>
  </si>
  <si>
    <t>4 week return</t>
  </si>
  <si>
    <t>Total return</t>
  </si>
  <si>
    <t>Total Return</t>
  </si>
  <si>
    <t>The ATM v3.1</t>
  </si>
  <si>
    <t>The ATM v4</t>
  </si>
  <si>
    <t>v3.1</t>
  </si>
  <si>
    <t>v4</t>
  </si>
  <si>
    <t>The ATM v5</t>
  </si>
  <si>
    <t>v5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</si>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</sst>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2" fillId="0" borderId="0" xfId="0" applyFont="1"/>
    <xf numFmtId="44" fontId="0" fillId="0" borderId="0" xfId="1" applyFont="1"/>
    <xf numFmtId="44" fontId="2" fillId="0" borderId="0" xfId="1" applyFont="1"/>
    <xf numFmtId="44" fontId="2" fillId="0" borderId="0" xfId="1" applyFont="1" applyAlignment="1">
      <alignment horizontal="center"/>
    </xf>
    <xf numFmtId="44" fontId="0" fillId="0" borderId="0" xfId="1" applyFont="1" applyAlignment="1">
      <alignment horizontal="center"/>
    </xf>
    <xf numFmtId="0" fontId="2" fillId="0" borderId="1" xfId="0" applyFont="1" applyBorder="1"/>
    <xf numFmtId="0" fontId="0" fillId="0" borderId="1" xfId="0" applyBorder="1"/>
    <xf numFmtId="44" fontId="0" fillId="0" borderId="1" xfId="0" applyNumberFormat="1" applyBorder="1"/>
    <xf numFmtId="0" fontId="0" fillId="0" borderId="2" xfId="0" applyBorder="1"/>
    <xf numFmtId="0" fontId="2" fillId="0" borderId="2" xfId="0" applyFont="1" applyBorder="1"/>
    <xf numFmtId="44" fontId="0" fillId="0" borderId="0" xfId="1" applyFont="1" applyBorder="1"/>
    <xf numFmtId="44" fontId="0" fillId="0" borderId="0" xfId="1" applyFont="1" applyBorder="1" applyAlignment="1">
      <alignment horizontal="center"/>
    </xf>
    <xf numFmtId="0" fontId="0" fillId="0" borderId="3" xfId="0" applyBorder="1"/>
    <xf numFmtId="44" fontId="0" fillId="0" borderId="0" xfId="0" applyNumberFormat="1"/>
    <xf numFmtId="44" fontId="2" fillId="0" borderId="0" xfId="1" applyFont="1" applyBorder="1"/>
    <xf numFmtId="44" fontId="2" fillId="0" borderId="0" xfId="1" applyFont="1" applyBorder="1" applyAlignment="1">
      <alignment horizontal="center"/>
    </xf>
    <xf numFmtId="44" fontId="2" fillId="0" borderId="0" xfId="1" applyFont="1" applyFill="1" applyBorder="1"/>
    <xf numFmtId="164" fontId="0" fillId="0" borderId="0" xfId="2" applyNumberFormat="1" applyFont="1" applyBorder="1"/>
    <xf numFmtId="0" fontId="0" fillId="0" borderId="4" xfId="0" applyBorder="1"/>
    <xf numFmtId="164" fontId="0" fillId="0" borderId="0" xfId="2" applyNumberFormat="1" applyFont="1"/>
    <xf numFmtId="44" fontId="2" fillId="0" borderId="4" xfId="1" applyFont="1" applyBorder="1"/>
    <xf numFmtId="44" fontId="0" fillId="0" borderId="4" xfId="1" applyFont="1" applyBorder="1"/>
    <xf numFmtId="164" fontId="0" fillId="0" borderId="1" xfId="2" applyNumberFormat="1" applyFont="1" applyBorder="1"/>
    <xf numFmtId="164" fontId="0" fillId="0" borderId="0" xfId="2" applyNumberFormat="1" applyFont="1" applyFill="1"/>
    <xf numFmtId="164" fontId="2" fillId="0" borderId="0" xfId="2" applyNumberFormat="1" applyFont="1" applyFill="1" applyBorder="1"/>
    <xf numFmtId="0" fontId="0" fillId="0" borderId="0" xfId="0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1" xfId="0" applyFill="1" applyBorder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106"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v3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Weekly Return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'2023 Analysis'!$A$3:$A$14</c:f>
              <c:numCache>
                <c:formatCode>General</c:formatCode>
                <c:ptCount val="12"/>
                <c:pt idx="0">
                  <c:v>13</c:v>
                </c:pt>
                <c:pt idx="1">
                  <c:v>14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  <c:pt idx="7">
                  <c:v>20</c:v>
                </c:pt>
                <c:pt idx="8">
                  <c:v>21</c:v>
                </c:pt>
                <c:pt idx="9">
                  <c:v>22</c:v>
                </c:pt>
                <c:pt idx="10">
                  <c:v>23</c:v>
                </c:pt>
                <c:pt idx="11">
                  <c:v>24</c:v>
                </c:pt>
              </c:numCache>
            </c:numRef>
          </c:cat>
          <c:val>
            <c:numRef>
              <c:f>'2023 Analysis'!$B$3:$B$14</c:f>
              <c:numCache>
                <c:formatCode>0.0%</c:formatCode>
                <c:ptCount val="12"/>
                <c:pt idx="0">
                  <c:v>0.8418181818181818</c:v>
                </c:pt>
                <c:pt idx="1">
                  <c:v>0.17499999999999999</c:v>
                </c:pt>
                <c:pt idx="2">
                  <c:v>-0.67777777777777781</c:v>
                </c:pt>
                <c:pt idx="3">
                  <c:v>-0.18266666666666664</c:v>
                </c:pt>
                <c:pt idx="4">
                  <c:v>-7.0833333333333387E-2</c:v>
                </c:pt>
                <c:pt idx="5">
                  <c:v>-0.63846153846153841</c:v>
                </c:pt>
                <c:pt idx="6">
                  <c:v>0.51333333333333342</c:v>
                </c:pt>
                <c:pt idx="7">
                  <c:v>0.29666666666666669</c:v>
                </c:pt>
                <c:pt idx="8">
                  <c:v>0.56400000000000006</c:v>
                </c:pt>
                <c:pt idx="9">
                  <c:v>-0.32615384615384618</c:v>
                </c:pt>
                <c:pt idx="10">
                  <c:v>0.55294117647058827</c:v>
                </c:pt>
                <c:pt idx="11">
                  <c:v>0.49411764705882338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BC-4268-9BC8-320046A8C30F}"/>
            </c:ext>
          </c:extLst>
        </c:ser>
        <c:ser>
          <c:idx val="1"/>
          <c:order val="1"/>
          <c:tx>
            <c:v>Monthly Return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'2023 Analysis'!$A$3:$A$14</c:f>
              <c:numCache>
                <c:formatCode>General</c:formatCode>
                <c:ptCount val="12"/>
                <c:pt idx="0">
                  <c:v>13</c:v>
                </c:pt>
                <c:pt idx="1">
                  <c:v>14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  <c:pt idx="7">
                  <c:v>20</c:v>
                </c:pt>
                <c:pt idx="8">
                  <c:v>21</c:v>
                </c:pt>
                <c:pt idx="9">
                  <c:v>22</c:v>
                </c:pt>
                <c:pt idx="10">
                  <c:v>23</c:v>
                </c:pt>
                <c:pt idx="11">
                  <c:v>24</c:v>
                </c:pt>
              </c:numCache>
            </c:numRef>
          </c:cat>
          <c:val>
            <c:numRef>
              <c:f>'2023 Analysis'!$C$3:$C$14</c:f>
              <c:numCache>
                <c:formatCode>0.0%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4.0444444444444436E-2</c:v>
                </c:pt>
                <c:pt idx="4">
                  <c:v>-0.18021739130434783</c:v>
                </c:pt>
                <c:pt idx="5">
                  <c:v>-0.35274509803921572</c:v>
                </c:pt>
                <c:pt idx="6">
                  <c:v>-7.618181818181817E-2</c:v>
                </c:pt>
                <c:pt idx="7">
                  <c:v>5.4545454545454557E-2</c:v>
                </c:pt>
                <c:pt idx="8">
                  <c:v>0.21224137931034487</c:v>
                </c:pt>
                <c:pt idx="9">
                  <c:v>0.28224137931034488</c:v>
                </c:pt>
                <c:pt idx="10">
                  <c:v>0.30116666666666669</c:v>
                </c:pt>
                <c:pt idx="11">
                  <c:v>0.35516129032258065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BC-4268-9BC8-320046A8C30F}"/>
            </c:ext>
          </c:extLst>
        </c:ser>
        <c:ser>
          <c:idx val="2"/>
          <c:order val="2"/>
          <c:tx>
            <c:strRef>
              <c:f>'2023 Analysis'!$D$2</c:f>
              <c:strCache>
                <c:ptCount val="1"/>
                <c:pt idx="0">
                  <c:v>Total Return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'2023 Analysis'!$A$3:$A$14</c:f>
              <c:numCache>
                <c:formatCode>General</c:formatCode>
                <c:ptCount val="12"/>
                <c:pt idx="0">
                  <c:v>13</c:v>
                </c:pt>
                <c:pt idx="1">
                  <c:v>14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  <c:pt idx="7">
                  <c:v>20</c:v>
                </c:pt>
                <c:pt idx="8">
                  <c:v>21</c:v>
                </c:pt>
                <c:pt idx="9">
                  <c:v>22</c:v>
                </c:pt>
                <c:pt idx="10">
                  <c:v>23</c:v>
                </c:pt>
                <c:pt idx="11">
                  <c:v>24</c:v>
                </c:pt>
              </c:numCache>
            </c:numRef>
          </c:cat>
          <c:val>
            <c:numRef>
              <c:f>'2023 Analysis'!$D$3:$D$14</c:f>
              <c:numCache>
                <c:formatCode>0.0%</c:formatCode>
                <c:ptCount val="12"/>
                <c:pt idx="0">
                  <c:v>0.8418181818181818</c:v>
                </c:pt>
                <c:pt idx="1">
                  <c:v>0.56105263157894736</c:v>
                </c:pt>
                <c:pt idx="2">
                  <c:v>0.15199999999999997</c:v>
                </c:pt>
                <c:pt idx="3">
                  <c:v>4.0444444444444436E-2</c:v>
                </c:pt>
                <c:pt idx="4">
                  <c:v>1.7017543859649101E-2</c:v>
                </c:pt>
                <c:pt idx="5">
                  <c:v>-0.10471428571428573</c:v>
                </c:pt>
                <c:pt idx="6">
                  <c:v>4.3529411764705872E-3</c:v>
                </c:pt>
                <c:pt idx="7">
                  <c:v>4.82E-2</c:v>
                </c:pt>
                <c:pt idx="8">
                  <c:v>0.11547826086956522</c:v>
                </c:pt>
                <c:pt idx="9">
                  <c:v>7.0625000000000007E-2</c:v>
                </c:pt>
                <c:pt idx="10">
                  <c:v>0.12717241379310346</c:v>
                </c:pt>
                <c:pt idx="11">
                  <c:v>0.165679012345679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ABC-4268-9BC8-320046A8C3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8204159"/>
        <c:axId val="1478204639"/>
      </c:lineChart>
      <c:catAx>
        <c:axId val="14782041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Round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8204639"/>
        <c:crosses val="autoZero"/>
        <c:auto val="1"/>
        <c:lblAlgn val="ctr"/>
        <c:lblOffset val="100"/>
        <c:noMultiLvlLbl val="0"/>
      </c:catAx>
      <c:valAx>
        <c:axId val="1478204639"/>
        <c:scaling>
          <c:orientation val="minMax"/>
          <c:max val="3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8204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v3.1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Weekly Return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'2023 Analysis'!$A$20:$A$31</c:f>
              <c:numCache>
                <c:formatCode>General</c:formatCode>
                <c:ptCount val="12"/>
                <c:pt idx="0">
                  <c:v>13</c:v>
                </c:pt>
                <c:pt idx="1">
                  <c:v>14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  <c:pt idx="7">
                  <c:v>20</c:v>
                </c:pt>
                <c:pt idx="8">
                  <c:v>21</c:v>
                </c:pt>
                <c:pt idx="9">
                  <c:v>22</c:v>
                </c:pt>
                <c:pt idx="10">
                  <c:v>23</c:v>
                </c:pt>
                <c:pt idx="11">
                  <c:v>24</c:v>
                </c:pt>
              </c:numCache>
            </c:numRef>
          </c:cat>
          <c:val>
            <c:numRef>
              <c:f>'2023 Analysis'!$B$20:$B$31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 formatCode="0.0%">
                  <c:v>-0.67777777777777781</c:v>
                </c:pt>
                <c:pt idx="3" formatCode="0.0%">
                  <c:v>-0.19529411764705884</c:v>
                </c:pt>
                <c:pt idx="4" formatCode="0.0%">
                  <c:v>-0.11333333333333333</c:v>
                </c:pt>
                <c:pt idx="5" formatCode="0.0%">
                  <c:v>-0.84333333333333327</c:v>
                </c:pt>
                <c:pt idx="6" formatCode="0.0%">
                  <c:v>0.37692307692307692</c:v>
                </c:pt>
                <c:pt idx="7" formatCode="0.0%">
                  <c:v>-0.27941176470588236</c:v>
                </c:pt>
                <c:pt idx="8" formatCode="0.0%">
                  <c:v>7.2727272727272724E-2</c:v>
                </c:pt>
                <c:pt idx="9" formatCode="0.0%">
                  <c:v>4.6153846153845716E-3</c:v>
                </c:pt>
                <c:pt idx="10" formatCode="0.0%">
                  <c:v>0.15714285714285714</c:v>
                </c:pt>
                <c:pt idx="11" formatCode="0.0%">
                  <c:v>6.0714285714285714E-2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CB-43BC-9554-4B94F813A49A}"/>
            </c:ext>
          </c:extLst>
        </c:ser>
        <c:ser>
          <c:idx val="1"/>
          <c:order val="1"/>
          <c:tx>
            <c:v>Monthly Return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'2023 Analysis'!$A$20:$A$31</c:f>
              <c:numCache>
                <c:formatCode>General</c:formatCode>
                <c:ptCount val="12"/>
                <c:pt idx="0">
                  <c:v>13</c:v>
                </c:pt>
                <c:pt idx="1">
                  <c:v>14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  <c:pt idx="7">
                  <c:v>20</c:v>
                </c:pt>
                <c:pt idx="8">
                  <c:v>21</c:v>
                </c:pt>
                <c:pt idx="9">
                  <c:v>22</c:v>
                </c:pt>
                <c:pt idx="10">
                  <c:v>23</c:v>
                </c:pt>
                <c:pt idx="11">
                  <c:v>24</c:v>
                </c:pt>
              </c:numCache>
            </c:numRef>
          </c:cat>
          <c:val>
            <c:numRef>
              <c:f>'2023 Analysis'!$C$20:$C$31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 formatCode="0.0%">
                  <c:v>0</c:v>
                </c:pt>
                <c:pt idx="3" formatCode="0.0%">
                  <c:v>0</c:v>
                </c:pt>
                <c:pt idx="4" formatCode="0.0%">
                  <c:v>0</c:v>
                </c:pt>
                <c:pt idx="5" formatCode="0.0%">
                  <c:v>-0.40982758620689652</c:v>
                </c:pt>
                <c:pt idx="6" formatCode="0.0%">
                  <c:v>-0.21283333333333332</c:v>
                </c:pt>
                <c:pt idx="7" formatCode="0.0%">
                  <c:v>-0.23666666666666666</c:v>
                </c:pt>
                <c:pt idx="8" formatCode="0.0%">
                  <c:v>-0.20892857142857141</c:v>
                </c:pt>
                <c:pt idx="9" formatCode="0.0%">
                  <c:v>1.8703703703703695E-2</c:v>
                </c:pt>
                <c:pt idx="10" formatCode="0.0%">
                  <c:v>-3.0727272727272738E-2</c:v>
                </c:pt>
                <c:pt idx="11" formatCode="0.0%">
                  <c:v>7.5192307692307683E-2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CB-43BC-9554-4B94F813A49A}"/>
            </c:ext>
          </c:extLst>
        </c:ser>
        <c:ser>
          <c:idx val="2"/>
          <c:order val="2"/>
          <c:tx>
            <c:strRef>
              <c:f>'2023 Analysis'!$D$2</c:f>
              <c:strCache>
                <c:ptCount val="1"/>
                <c:pt idx="0">
                  <c:v>Total Return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'2023 Analysis'!$A$20:$A$31</c:f>
              <c:numCache>
                <c:formatCode>General</c:formatCode>
                <c:ptCount val="12"/>
                <c:pt idx="0">
                  <c:v>13</c:v>
                </c:pt>
                <c:pt idx="1">
                  <c:v>14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  <c:pt idx="7">
                  <c:v>20</c:v>
                </c:pt>
                <c:pt idx="8">
                  <c:v>21</c:v>
                </c:pt>
                <c:pt idx="9">
                  <c:v>22</c:v>
                </c:pt>
                <c:pt idx="10">
                  <c:v>23</c:v>
                </c:pt>
                <c:pt idx="11">
                  <c:v>24</c:v>
                </c:pt>
              </c:numCache>
            </c:numRef>
          </c:cat>
          <c:val>
            <c:numRef>
              <c:f>'2023 Analysis'!$D$20:$D$31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 formatCode="0.0%">
                  <c:v>-0.55454545454545456</c:v>
                </c:pt>
                <c:pt idx="3" formatCode="0.0%">
                  <c:v>-0.33642857142857147</c:v>
                </c:pt>
                <c:pt idx="4" formatCode="0.0%">
                  <c:v>-0.25860465116279069</c:v>
                </c:pt>
                <c:pt idx="5" formatCode="0.0%">
                  <c:v>-0.40982758620689652</c:v>
                </c:pt>
                <c:pt idx="6" formatCode="0.0%">
                  <c:v>-0.26577464788732391</c:v>
                </c:pt>
                <c:pt idx="7" formatCode="0.0%">
                  <c:v>-0.26840909090909087</c:v>
                </c:pt>
                <c:pt idx="8" formatCode="0.0%">
                  <c:v>-0.23050505050505049</c:v>
                </c:pt>
                <c:pt idx="9" formatCode="0.0%">
                  <c:v>-0.20321428571428571</c:v>
                </c:pt>
                <c:pt idx="10" formatCode="0.0%">
                  <c:v>-0.16317460317460317</c:v>
                </c:pt>
                <c:pt idx="11" formatCode="0.0%">
                  <c:v>-0.14078571428571429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CB-43BC-9554-4B94F813A4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8204159"/>
        <c:axId val="1478204639"/>
      </c:lineChart>
      <c:catAx>
        <c:axId val="14782041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Round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8204639"/>
        <c:crosses val="autoZero"/>
        <c:auto val="1"/>
        <c:lblAlgn val="ctr"/>
        <c:lblOffset val="100"/>
        <c:noMultiLvlLbl val="0"/>
      </c:catAx>
      <c:valAx>
        <c:axId val="1478204639"/>
        <c:scaling>
          <c:orientation val="minMax"/>
          <c:max val="3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8204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v5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Weekly Return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'2023 Analysis'!$A$54:$A$65</c:f>
              <c:numCache>
                <c:formatCode>General</c:formatCode>
                <c:ptCount val="12"/>
                <c:pt idx="0">
                  <c:v>13</c:v>
                </c:pt>
                <c:pt idx="1">
                  <c:v>14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  <c:pt idx="7">
                  <c:v>20</c:v>
                </c:pt>
                <c:pt idx="8">
                  <c:v>21</c:v>
                </c:pt>
                <c:pt idx="9">
                  <c:v>22</c:v>
                </c:pt>
                <c:pt idx="10">
                  <c:v>23</c:v>
                </c:pt>
                <c:pt idx="11">
                  <c:v>24</c:v>
                </c:pt>
              </c:numCache>
            </c:numRef>
          </c:cat>
          <c:val>
            <c:numRef>
              <c:f>'2023 Analysis'!$B$54:$B$65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 formatCode="0.0%">
                  <c:v>-0.63749999999999996</c:v>
                </c:pt>
                <c:pt idx="3" formatCode="0.0%">
                  <c:v>-0.17857142857142858</c:v>
                </c:pt>
                <c:pt idx="4" formatCode="0.0%">
                  <c:v>-0.05</c:v>
                </c:pt>
                <c:pt idx="5" formatCode="0.0%">
                  <c:v>-1</c:v>
                </c:pt>
                <c:pt idx="6" formatCode="0.0%">
                  <c:v>0.16250000000000001</c:v>
                </c:pt>
                <c:pt idx="7" formatCode="0.0%">
                  <c:v>-0.4777777777777778</c:v>
                </c:pt>
                <c:pt idx="8" formatCode="0.0%">
                  <c:v>0.59833333333333338</c:v>
                </c:pt>
                <c:pt idx="9" formatCode="0.0%">
                  <c:v>-0.15400000000000005</c:v>
                </c:pt>
                <c:pt idx="10" formatCode="0.0%">
                  <c:v>0.16428571428571428</c:v>
                </c:pt>
                <c:pt idx="11" formatCode="0.0%">
                  <c:v>-0.5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1E-43B8-9AD5-B05FBA924893}"/>
            </c:ext>
          </c:extLst>
        </c:ser>
        <c:ser>
          <c:idx val="1"/>
          <c:order val="1"/>
          <c:tx>
            <c:v>Monthly Return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'2023 Analysis'!$A$54:$A$65</c:f>
              <c:numCache>
                <c:formatCode>General</c:formatCode>
                <c:ptCount val="12"/>
                <c:pt idx="0">
                  <c:v>13</c:v>
                </c:pt>
                <c:pt idx="1">
                  <c:v>14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  <c:pt idx="7">
                  <c:v>20</c:v>
                </c:pt>
                <c:pt idx="8">
                  <c:v>21</c:v>
                </c:pt>
                <c:pt idx="9">
                  <c:v>22</c:v>
                </c:pt>
                <c:pt idx="10">
                  <c:v>23</c:v>
                </c:pt>
                <c:pt idx="11">
                  <c:v>24</c:v>
                </c:pt>
              </c:numCache>
            </c:numRef>
          </c:cat>
          <c:val>
            <c:numRef>
              <c:f>'2023 Analysis'!$C$54:$C$65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 formatCode="0.0%">
                  <c:v>0</c:v>
                </c:pt>
                <c:pt idx="3" formatCode="0.0%">
                  <c:v>0</c:v>
                </c:pt>
                <c:pt idx="4" formatCode="0.0%">
                  <c:v>0</c:v>
                </c:pt>
                <c:pt idx="5" formatCode="0.0%">
                  <c:v>-0.38124999999999998</c:v>
                </c:pt>
                <c:pt idx="6" formatCode="0.0%">
                  <c:v>-0.25869565217391305</c:v>
                </c:pt>
                <c:pt idx="7" formatCode="0.0%">
                  <c:v>-0.36</c:v>
                </c:pt>
                <c:pt idx="8" formatCode="0.0%">
                  <c:v>-0.21083333333333332</c:v>
                </c:pt>
                <c:pt idx="9" formatCode="0.0%">
                  <c:v>-3.458333333333332E-2</c:v>
                </c:pt>
                <c:pt idx="10" formatCode="0.0%">
                  <c:v>-1.2222222222222212E-2</c:v>
                </c:pt>
                <c:pt idx="11" formatCode="0.0%">
                  <c:v>6.3913043478260878E-2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1E-43B8-9AD5-B05FBA924893}"/>
            </c:ext>
          </c:extLst>
        </c:ser>
        <c:ser>
          <c:idx val="2"/>
          <c:order val="2"/>
          <c:tx>
            <c:strRef>
              <c:f>'2023 Analysis'!$D$2</c:f>
              <c:strCache>
                <c:ptCount val="1"/>
                <c:pt idx="0">
                  <c:v>Total Return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'2023 Analysis'!$A$54:$A$65</c:f>
              <c:numCache>
                <c:formatCode>General</c:formatCode>
                <c:ptCount val="12"/>
                <c:pt idx="0">
                  <c:v>13</c:v>
                </c:pt>
                <c:pt idx="1">
                  <c:v>14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  <c:pt idx="7">
                  <c:v>20</c:v>
                </c:pt>
                <c:pt idx="8">
                  <c:v>21</c:v>
                </c:pt>
                <c:pt idx="9">
                  <c:v>22</c:v>
                </c:pt>
                <c:pt idx="10">
                  <c:v>23</c:v>
                </c:pt>
                <c:pt idx="11">
                  <c:v>24</c:v>
                </c:pt>
              </c:numCache>
            </c:numRef>
          </c:cat>
          <c:val>
            <c:numRef>
              <c:f>'2023 Analysis'!$D$54:$D$65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 formatCode="0.0%">
                  <c:v>-0.51</c:v>
                </c:pt>
                <c:pt idx="3" formatCode="0.0%">
                  <c:v>-0.31666666666666665</c:v>
                </c:pt>
                <c:pt idx="4" formatCode="0.0%">
                  <c:v>-0.21842105263157896</c:v>
                </c:pt>
                <c:pt idx="5" formatCode="0.0%">
                  <c:v>-0.38124999999999998</c:v>
                </c:pt>
                <c:pt idx="6" formatCode="0.0%">
                  <c:v>-0.30357142857142855</c:v>
                </c:pt>
                <c:pt idx="7" formatCode="0.0%">
                  <c:v>-0.34594594594594597</c:v>
                </c:pt>
                <c:pt idx="8" formatCode="0.0%">
                  <c:v>-0.2141860465116279</c:v>
                </c:pt>
                <c:pt idx="9" formatCode="0.0%">
                  <c:v>-0.20791666666666667</c:v>
                </c:pt>
                <c:pt idx="10" formatCode="0.0%">
                  <c:v>-0.16054545454545455</c:v>
                </c:pt>
                <c:pt idx="11" formatCode="0.0%">
                  <c:v>-0.18883333333333333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1E-43B8-9AD5-B05FBA9248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8204159"/>
        <c:axId val="1478204639"/>
      </c:lineChart>
      <c:catAx>
        <c:axId val="14782041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Round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8204639"/>
        <c:crosses val="autoZero"/>
        <c:auto val="1"/>
        <c:lblAlgn val="ctr"/>
        <c:lblOffset val="100"/>
        <c:noMultiLvlLbl val="0"/>
      </c:catAx>
      <c:valAx>
        <c:axId val="1478204639"/>
        <c:scaling>
          <c:orientation val="minMax"/>
          <c:max val="3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8204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7142</xdr:colOff>
      <xdr:row>0</xdr:row>
      <xdr:rowOff>0</xdr:rowOff>
    </xdr:from>
    <xdr:to>
      <xdr:col>14</xdr:col>
      <xdr:colOff>438149</xdr:colOff>
      <xdr:row>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57ADE6-C1B2-E884-FA4C-00B0367F28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483392</xdr:colOff>
      <xdr:row>0</xdr:row>
      <xdr:rowOff>0</xdr:rowOff>
    </xdr:from>
    <xdr:to>
      <xdr:col>24</xdr:col>
      <xdr:colOff>271461</xdr:colOff>
      <xdr:row>16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E13B624-4AB2-445E-BCF2-8932D44528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483393</xdr:colOff>
      <xdr:row>16</xdr:row>
      <xdr:rowOff>166689</xdr:rowOff>
    </xdr:from>
    <xdr:to>
      <xdr:col>24</xdr:col>
      <xdr:colOff>271462</xdr:colOff>
      <xdr:row>33</xdr:row>
      <xdr:rowOff>64294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E781353-82FF-4649-8F67-098F8C06FE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0DAA6-32BD-44AE-94AF-396557E18E49}">
  <dimension ref="A1:D65"/>
  <sheetViews>
    <sheetView topLeftCell="D3" zoomScale="90" zoomScaleNormal="90" workbookViewId="0">
      <selection activeCell="Z24" sqref="Z24"/>
    </sheetView>
  </sheetViews>
  <sheetFormatPr defaultRowHeight="15" x14ac:dyDescent="0.25"/>
  <cols>
    <col min="1" max="1" width="6.140625" bestFit="1" customWidth="1"/>
    <col min="2" max="2" width="7.140625" bestFit="1" customWidth="1"/>
    <col min="3" max="3" width="12.42578125" bestFit="1" customWidth="1"/>
    <col min="4" max="4" width="11" bestFit="1" customWidth="1"/>
    <col min="5" max="5" width="3.28515625" customWidth="1"/>
  </cols>
  <sheetData>
    <row r="1" spans="1:4" x14ac:dyDescent="0.25">
      <c r="A1" s="1" t="s">
        <v>42</v>
      </c>
    </row>
    <row r="2" spans="1:4" x14ac:dyDescent="0.25">
      <c r="A2" t="s">
        <v>43</v>
      </c>
      <c r="B2" t="s">
        <v>44</v>
      </c>
      <c r="C2" t="s">
        <v>45</v>
      </c>
      <c r="D2" t="s">
        <v>47</v>
      </c>
    </row>
    <row r="3" spans="1:4" x14ac:dyDescent="0.25">
      <c r="A3">
        <v>13</v>
      </c>
      <c r="B3" s="20">
        <f>'Current RxR'!I9</f>
        <v>0.8418181818181818</v>
      </c>
      <c r="C3" s="20">
        <f>'Current RxR'!J9</f>
        <v>0</v>
      </c>
      <c r="D3" s="20">
        <f>'Current RxR'!K9</f>
        <v>0.8418181818181818</v>
      </c>
    </row>
    <row r="4" spans="1:4" x14ac:dyDescent="0.25">
      <c r="A4">
        <v>14</v>
      </c>
      <c r="B4" s="20">
        <f>'Current RxR'!I15</f>
        <v>0.17499999999999999</v>
      </c>
      <c r="C4" s="20">
        <f>'Current RxR'!J15</f>
        <v>0</v>
      </c>
      <c r="D4" s="20">
        <f>'Current RxR'!K15</f>
        <v>0.56105263157894736</v>
      </c>
    </row>
    <row r="5" spans="1:4" x14ac:dyDescent="0.25">
      <c r="A5">
        <v>15</v>
      </c>
      <c r="B5" s="20">
        <f>'Current RxR'!I22</f>
        <v>-0.67777777777777781</v>
      </c>
      <c r="C5" s="20">
        <f>'Current RxR'!J22</f>
        <v>0</v>
      </c>
      <c r="D5" s="20">
        <f>'Current RxR'!K22</f>
        <v>0.15199999999999997</v>
      </c>
    </row>
    <row r="6" spans="1:4" x14ac:dyDescent="0.25">
      <c r="A6">
        <v>16</v>
      </c>
      <c r="B6" s="20">
        <f>'Current RxR'!I32</f>
        <v>-0.18266666666666664</v>
      </c>
      <c r="C6" s="20">
        <f>'Current RxR'!J32</f>
        <v>4.0444444444444436E-2</v>
      </c>
      <c r="D6" s="20">
        <f>'Current RxR'!K32</f>
        <v>4.0444444444444436E-2</v>
      </c>
    </row>
    <row r="7" spans="1:4" x14ac:dyDescent="0.25">
      <c r="A7">
        <v>17</v>
      </c>
      <c r="B7" s="20">
        <f>'Current RxR'!I42</f>
        <v>-7.0833333333333387E-2</v>
      </c>
      <c r="C7" s="20">
        <f>'Current RxR'!J42</f>
        <v>-0.18021739130434783</v>
      </c>
      <c r="D7" s="20">
        <f>'Current RxR'!K42</f>
        <v>1.7017543859649101E-2</v>
      </c>
    </row>
    <row r="8" spans="1:4" x14ac:dyDescent="0.25">
      <c r="A8">
        <v>18</v>
      </c>
      <c r="B8" s="20">
        <f>'Current RxR'!I52</f>
        <v>-0.63846153846153841</v>
      </c>
      <c r="C8" s="20">
        <f>'Current RxR'!J52</f>
        <v>-0.35274509803921572</v>
      </c>
      <c r="D8" s="20">
        <f>'Current RxR'!K52</f>
        <v>-0.10471428571428573</v>
      </c>
    </row>
    <row r="9" spans="1:4" x14ac:dyDescent="0.25">
      <c r="A9">
        <v>19</v>
      </c>
      <c r="B9" s="20">
        <f>'Current RxR'!I62</f>
        <v>0.51333333333333342</v>
      </c>
      <c r="C9" s="20">
        <f>'Current RxR'!J62</f>
        <v>-7.618181818181817E-2</v>
      </c>
      <c r="D9" s="20">
        <f>'Current RxR'!K62</f>
        <v>4.3529411764705872E-3</v>
      </c>
    </row>
    <row r="10" spans="1:4" x14ac:dyDescent="0.25">
      <c r="A10">
        <v>20</v>
      </c>
      <c r="B10" s="20">
        <f>'Current RxR'!I72</f>
        <v>0.29666666666666669</v>
      </c>
      <c r="C10" s="20">
        <f>'Current RxR'!J72</f>
        <v>5.4545454545454557E-2</v>
      </c>
      <c r="D10" s="20">
        <f>'Current RxR'!K72</f>
        <v>4.82E-2</v>
      </c>
    </row>
    <row r="11" spans="1:4" x14ac:dyDescent="0.25">
      <c r="A11">
        <v>21</v>
      </c>
      <c r="B11" s="20">
        <f>'Current RxR'!I82</f>
        <v>0.56400000000000006</v>
      </c>
      <c r="C11" s="20">
        <f>'Current RxR'!J82</f>
        <v>0.21224137931034487</v>
      </c>
      <c r="D11" s="20">
        <f>'Current RxR'!K82</f>
        <v>0.11547826086956522</v>
      </c>
    </row>
    <row r="12" spans="1:4" x14ac:dyDescent="0.25">
      <c r="A12">
        <v>22</v>
      </c>
      <c r="B12" s="20">
        <f>'Current RxR'!I92</f>
        <v>-0.32615384615384618</v>
      </c>
      <c r="C12" s="20">
        <f>'Current RxR'!J92</f>
        <v>0.28224137931034488</v>
      </c>
      <c r="D12" s="20">
        <f>'Current RxR'!K92</f>
        <v>7.0625000000000007E-2</v>
      </c>
    </row>
    <row r="13" spans="1:4" x14ac:dyDescent="0.25">
      <c r="A13">
        <v>23</v>
      </c>
      <c r="B13" s="20">
        <f>'Current RxR'!I102</f>
        <v>0.55294117647058827</v>
      </c>
      <c r="C13" s="20">
        <f>'Current RxR'!J102</f>
        <v>0.30116666666666669</v>
      </c>
      <c r="D13" s="20">
        <f>'Current RxR'!K102</f>
        <v>0.12717241379310346</v>
      </c>
    </row>
    <row r="14" spans="1:4" x14ac:dyDescent="0.25">
      <c r="A14">
        <v>24</v>
      </c>
      <c r="B14" s="20">
        <f>'Current RxR'!I112</f>
        <v>0.49411764705882338</v>
      </c>
      <c r="C14" s="20">
        <f>'Current RxR'!J112</f>
        <v>0.35516129032258065</v>
      </c>
      <c r="D14" s="20">
        <f>'Current RxR'!K112</f>
        <v>0.165679012345679</v>
      </c>
    </row>
    <row r="18" spans="1:4" x14ac:dyDescent="0.25">
      <c r="A18" s="1" t="s">
        <v>50</v>
      </c>
    </row>
    <row r="19" spans="1:4" x14ac:dyDescent="0.25">
      <c r="A19" t="s">
        <v>43</v>
      </c>
      <c r="B19" t="s">
        <v>44</v>
      </c>
      <c r="C19" t="s">
        <v>45</v>
      </c>
      <c r="D19" t="s">
        <v>47</v>
      </c>
    </row>
    <row r="20" spans="1:4" x14ac:dyDescent="0.25">
      <c r="A20">
        <v>13</v>
      </c>
      <c r="B20" t="s">
        <v>54</v>
      </c>
      <c r="C20" t="s">
        <v>54</v>
      </c>
      <c r="D20" t="s">
        <v>54</v>
      </c>
    </row>
    <row r="21" spans="1:4" x14ac:dyDescent="0.25">
      <c r="A21">
        <v>14</v>
      </c>
      <c r="B21" t="s">
        <v>54</v>
      </c>
      <c r="C21" t="s">
        <v>54</v>
      </c>
      <c r="D21" t="s">
        <v>54</v>
      </c>
    </row>
    <row r="22" spans="1:4" x14ac:dyDescent="0.25">
      <c r="A22">
        <v>15</v>
      </c>
      <c r="B22" s="24">
        <f>'Current RxR'!T22</f>
        <v>-0.67777777777777781</v>
      </c>
      <c r="C22" s="24">
        <f>'Current RxR'!U22</f>
        <v>0</v>
      </c>
      <c r="D22" s="24">
        <f>'Current RxR'!V22</f>
        <v>-0.55454545454545456</v>
      </c>
    </row>
    <row r="23" spans="1:4" x14ac:dyDescent="0.25">
      <c r="A23">
        <v>16</v>
      </c>
      <c r="B23" s="24">
        <f>'Current RxR'!T32</f>
        <v>-0.19529411764705884</v>
      </c>
      <c r="C23" s="24">
        <f>'Current RxR'!U32</f>
        <v>0</v>
      </c>
      <c r="D23" s="24">
        <f>'Current RxR'!V32</f>
        <v>-0.33642857142857147</v>
      </c>
    </row>
    <row r="24" spans="1:4" x14ac:dyDescent="0.25">
      <c r="A24">
        <v>17</v>
      </c>
      <c r="B24" s="24">
        <f>'Current RxR'!T42</f>
        <v>-0.11333333333333333</v>
      </c>
      <c r="C24" s="24">
        <f>'Current RxR'!U42</f>
        <v>0</v>
      </c>
      <c r="D24" s="24">
        <f>'Current RxR'!V42</f>
        <v>-0.25860465116279069</v>
      </c>
    </row>
    <row r="25" spans="1:4" x14ac:dyDescent="0.25">
      <c r="A25">
        <v>18</v>
      </c>
      <c r="B25" s="24">
        <f>'Current RxR'!T52</f>
        <v>-0.84333333333333327</v>
      </c>
      <c r="C25" s="24">
        <f>'Current RxR'!U52</f>
        <v>-0.40982758620689652</v>
      </c>
      <c r="D25" s="24">
        <f>'Current RxR'!V52</f>
        <v>-0.40982758620689652</v>
      </c>
    </row>
    <row r="26" spans="1:4" x14ac:dyDescent="0.25">
      <c r="A26">
        <v>19</v>
      </c>
      <c r="B26" s="24">
        <f>'Current RxR'!T62</f>
        <v>0.37692307692307692</v>
      </c>
      <c r="C26" s="24">
        <f>'Current RxR'!U62</f>
        <v>-0.21283333333333332</v>
      </c>
      <c r="D26" s="24">
        <f>'Current RxR'!V62</f>
        <v>-0.26577464788732391</v>
      </c>
    </row>
    <row r="27" spans="1:4" x14ac:dyDescent="0.25">
      <c r="A27">
        <v>20</v>
      </c>
      <c r="B27" s="24">
        <f>'Current RxR'!T72</f>
        <v>-0.27941176470588236</v>
      </c>
      <c r="C27" s="24">
        <f>'Current RxR'!U72</f>
        <v>-0.23666666666666666</v>
      </c>
      <c r="D27" s="24">
        <f>'Current RxR'!V72</f>
        <v>-0.26840909090909087</v>
      </c>
    </row>
    <row r="28" spans="1:4" x14ac:dyDescent="0.25">
      <c r="A28">
        <v>21</v>
      </c>
      <c r="B28" s="24">
        <f>'Current RxR'!T82</f>
        <v>7.2727272727272724E-2</v>
      </c>
      <c r="C28" s="24">
        <f>'Current RxR'!U82</f>
        <v>-0.20892857142857141</v>
      </c>
      <c r="D28" s="24">
        <f>'Current RxR'!V82</f>
        <v>-0.23050505050505049</v>
      </c>
    </row>
    <row r="29" spans="1:4" x14ac:dyDescent="0.25">
      <c r="A29">
        <v>22</v>
      </c>
      <c r="B29" s="24">
        <f>'Current RxR'!T92</f>
        <v>4.6153846153845716E-3</v>
      </c>
      <c r="C29" s="24">
        <f>'Current RxR'!U92</f>
        <v>1.8703703703703695E-2</v>
      </c>
      <c r="D29" s="24">
        <f>'Current RxR'!V92</f>
        <v>-0.20321428571428571</v>
      </c>
    </row>
    <row r="30" spans="1:4" x14ac:dyDescent="0.25">
      <c r="A30">
        <v>23</v>
      </c>
      <c r="B30" s="24">
        <f>'Current RxR'!T102</f>
        <v>0.15714285714285714</v>
      </c>
      <c r="C30" s="24">
        <f>'Current RxR'!U102</f>
        <v>-3.0727272727272738E-2</v>
      </c>
      <c r="D30" s="24">
        <f>'Current RxR'!V102</f>
        <v>-0.16317460317460317</v>
      </c>
    </row>
    <row r="31" spans="1:4" x14ac:dyDescent="0.25">
      <c r="A31">
        <v>24</v>
      </c>
      <c r="B31" s="24">
        <f>'Current RxR'!T112</f>
        <v>6.0714285714285714E-2</v>
      </c>
      <c r="C31" s="24">
        <f>'Current RxR'!U112</f>
        <v>7.5192307692307683E-2</v>
      </c>
      <c r="D31" s="24">
        <f>'Current RxR'!V112</f>
        <v>-0.14078571428571429</v>
      </c>
    </row>
    <row r="35" spans="1:4" x14ac:dyDescent="0.25">
      <c r="A35" s="1" t="s">
        <v>51</v>
      </c>
    </row>
    <row r="36" spans="1:4" x14ac:dyDescent="0.25">
      <c r="A36" t="s">
        <v>43</v>
      </c>
      <c r="B36" t="s">
        <v>44</v>
      </c>
      <c r="C36" t="s">
        <v>45</v>
      </c>
      <c r="D36" t="s">
        <v>47</v>
      </c>
    </row>
    <row r="37" spans="1:4" x14ac:dyDescent="0.25">
      <c r="A37">
        <v>13</v>
      </c>
      <c r="B37" t="s">
        <v>54</v>
      </c>
      <c r="C37" t="s">
        <v>54</v>
      </c>
      <c r="D37" t="s">
        <v>54</v>
      </c>
    </row>
    <row r="38" spans="1:4" x14ac:dyDescent="0.25">
      <c r="A38">
        <v>14</v>
      </c>
      <c r="B38" t="s">
        <v>54</v>
      </c>
      <c r="C38" t="s">
        <v>54</v>
      </c>
      <c r="D38" t="s">
        <v>54</v>
      </c>
    </row>
    <row r="39" spans="1:4" x14ac:dyDescent="0.25">
      <c r="A39">
        <v>15</v>
      </c>
      <c r="B39" s="24">
        <f>'Current RxR'!AE22</f>
        <v>-0.32599999999999996</v>
      </c>
      <c r="C39" s="24">
        <f>'Current RxR'!AF22</f>
        <v>0</v>
      </c>
      <c r="D39" s="24">
        <f>'Current RxR'!AG22</f>
        <v>-0.27166666666666661</v>
      </c>
    </row>
    <row r="40" spans="1:4" x14ac:dyDescent="0.25">
      <c r="A40">
        <v>16</v>
      </c>
      <c r="B40" s="24">
        <f>'Current RxR'!AE32</f>
        <v>-0.41111111111111109</v>
      </c>
      <c r="C40" s="24">
        <f>'Current RxR'!AF32</f>
        <v>0</v>
      </c>
      <c r="D40" s="24">
        <f>'Current RxR'!AG32</f>
        <v>-0.35533333333333333</v>
      </c>
    </row>
    <row r="41" spans="1:4" x14ac:dyDescent="0.25">
      <c r="A41">
        <v>17</v>
      </c>
      <c r="B41" s="24">
        <f>'Current RxR'!AE42</f>
        <v>-0.48333333333333334</v>
      </c>
      <c r="C41" s="24">
        <f>'Current RxR'!AF42</f>
        <v>0</v>
      </c>
      <c r="D41" s="24">
        <f>'Current RxR'!AG42</f>
        <v>-0.40333333333333332</v>
      </c>
    </row>
    <row r="42" spans="1:4" x14ac:dyDescent="0.25">
      <c r="A42">
        <v>18</v>
      </c>
      <c r="B42" s="24">
        <f>'Current RxR'!AE52</f>
        <v>-0.34444444444444461</v>
      </c>
      <c r="C42" s="24">
        <f>'Current RxR'!AF52</f>
        <v>-0.38727272727272732</v>
      </c>
      <c r="D42" s="24">
        <f>'Current RxR'!AG52</f>
        <v>-0.38727272727272732</v>
      </c>
    </row>
    <row r="43" spans="1:4" x14ac:dyDescent="0.25">
      <c r="A43">
        <v>19</v>
      </c>
      <c r="B43" s="24">
        <f>'Current RxR'!AE62</f>
        <v>0</v>
      </c>
      <c r="C43" s="24">
        <f>'Current RxR'!AF62</f>
        <v>0</v>
      </c>
      <c r="D43" s="24">
        <f>'Current RxR'!AG62</f>
        <v>0</v>
      </c>
    </row>
    <row r="44" spans="1:4" x14ac:dyDescent="0.25">
      <c r="A44">
        <v>20</v>
      </c>
      <c r="B44" s="24">
        <f>'Current RxR'!AE72</f>
        <v>0</v>
      </c>
      <c r="C44" s="24">
        <f>'Current RxR'!AF72</f>
        <v>0</v>
      </c>
      <c r="D44" s="24">
        <f>'Current RxR'!AG72</f>
        <v>0</v>
      </c>
    </row>
    <row r="45" spans="1:4" x14ac:dyDescent="0.25">
      <c r="A45">
        <v>21</v>
      </c>
      <c r="B45" s="24">
        <f>'Current RxR'!AE82</f>
        <v>0</v>
      </c>
      <c r="C45" s="24">
        <f>'Current RxR'!AF82</f>
        <v>0</v>
      </c>
      <c r="D45" s="24">
        <f>'Current RxR'!AG82</f>
        <v>0</v>
      </c>
    </row>
    <row r="46" spans="1:4" x14ac:dyDescent="0.25">
      <c r="A46">
        <v>22</v>
      </c>
      <c r="B46" s="24">
        <f>'Current RxR'!AE92</f>
        <v>0</v>
      </c>
      <c r="C46" s="24">
        <f>'Current RxR'!AF92</f>
        <v>0</v>
      </c>
      <c r="D46" s="24">
        <f>'Current RxR'!AG92</f>
        <v>0</v>
      </c>
    </row>
    <row r="47" spans="1:4" x14ac:dyDescent="0.25">
      <c r="A47">
        <v>23</v>
      </c>
      <c r="B47" s="24">
        <f>'Current RxR'!AE102</f>
        <v>0</v>
      </c>
      <c r="C47" s="24">
        <f>'Current RxR'!AF102</f>
        <v>0</v>
      </c>
      <c r="D47" s="24">
        <f>'Current RxR'!AG102</f>
        <v>0</v>
      </c>
    </row>
    <row r="48" spans="1:4" x14ac:dyDescent="0.25">
      <c r="A48">
        <v>24</v>
      </c>
      <c r="B48" s="24">
        <f>'Current RxR'!AE112</f>
        <v>0</v>
      </c>
      <c r="C48" s="24">
        <f>'Current RxR'!AF112</f>
        <v>0</v>
      </c>
      <c r="D48" s="24">
        <f>'Current RxR'!AG112</f>
        <v>0</v>
      </c>
    </row>
    <row r="52" spans="1:4" x14ac:dyDescent="0.25">
      <c r="A52" s="1" t="s">
        <v>53</v>
      </c>
    </row>
    <row r="53" spans="1:4" x14ac:dyDescent="0.25">
      <c r="A53" t="s">
        <v>43</v>
      </c>
      <c r="B53" t="s">
        <v>44</v>
      </c>
      <c r="C53" t="s">
        <v>45</v>
      </c>
      <c r="D53" t="s">
        <v>47</v>
      </c>
    </row>
    <row r="54" spans="1:4" x14ac:dyDescent="0.25">
      <c r="A54">
        <v>13</v>
      </c>
      <c r="B54" t="s">
        <v>54</v>
      </c>
      <c r="C54" t="s">
        <v>54</v>
      </c>
      <c r="D54" t="s">
        <v>54</v>
      </c>
    </row>
    <row r="55" spans="1:4" x14ac:dyDescent="0.25">
      <c r="A55">
        <v>14</v>
      </c>
      <c r="B55" t="s">
        <v>54</v>
      </c>
      <c r="C55" t="s">
        <v>54</v>
      </c>
      <c r="D55" t="s">
        <v>54</v>
      </c>
    </row>
    <row r="56" spans="1:4" x14ac:dyDescent="0.25">
      <c r="A56">
        <v>15</v>
      </c>
      <c r="B56" s="24">
        <f>'Current RxR'!AO22</f>
        <v>-0.63749999999999996</v>
      </c>
      <c r="C56" s="24">
        <f>'Current RxR'!AP22</f>
        <v>0</v>
      </c>
      <c r="D56" s="24">
        <f>'Current RxR'!AQ22</f>
        <v>-0.51</v>
      </c>
    </row>
    <row r="57" spans="1:4" x14ac:dyDescent="0.25">
      <c r="A57">
        <v>16</v>
      </c>
      <c r="B57" s="24">
        <f>'Current RxR'!AO32</f>
        <v>-0.17857142857142858</v>
      </c>
      <c r="C57" s="24">
        <f>'Current RxR'!AP32</f>
        <v>0</v>
      </c>
      <c r="D57" s="24">
        <f>'Current RxR'!AQ32</f>
        <v>-0.31666666666666665</v>
      </c>
    </row>
    <row r="58" spans="1:4" x14ac:dyDescent="0.25">
      <c r="A58">
        <v>17</v>
      </c>
      <c r="B58" s="24">
        <f>'Current RxR'!AO42</f>
        <v>-0.05</v>
      </c>
      <c r="C58" s="24">
        <f>'Current RxR'!AP42</f>
        <v>0</v>
      </c>
      <c r="D58" s="24">
        <f>'Current RxR'!AQ42</f>
        <v>-0.21842105263157896</v>
      </c>
    </row>
    <row r="59" spans="1:4" x14ac:dyDescent="0.25">
      <c r="A59">
        <v>18</v>
      </c>
      <c r="B59" s="24">
        <f>'Current RxR'!AO52</f>
        <v>-1</v>
      </c>
      <c r="C59" s="24">
        <f>'Current RxR'!AP52</f>
        <v>-0.38124999999999998</v>
      </c>
      <c r="D59" s="24">
        <f>'Current RxR'!AQ52</f>
        <v>-0.38124999999999998</v>
      </c>
    </row>
    <row r="60" spans="1:4" x14ac:dyDescent="0.25">
      <c r="A60">
        <v>19</v>
      </c>
      <c r="B60" s="24">
        <f>'Current RxR'!AO62</f>
        <v>0.16250000000000001</v>
      </c>
      <c r="C60" s="24">
        <f>'Current RxR'!AP62</f>
        <v>-0.25869565217391305</v>
      </c>
      <c r="D60" s="24">
        <f>'Current RxR'!AQ62</f>
        <v>-0.30357142857142855</v>
      </c>
    </row>
    <row r="61" spans="1:4" x14ac:dyDescent="0.25">
      <c r="A61">
        <v>20</v>
      </c>
      <c r="B61" s="24">
        <f>'Current RxR'!AO72</f>
        <v>-0.4777777777777778</v>
      </c>
      <c r="C61" s="24">
        <f>'Current RxR'!AP72</f>
        <v>-0.36</v>
      </c>
      <c r="D61" s="24">
        <f>'Current RxR'!AQ72</f>
        <v>-0.34594594594594597</v>
      </c>
    </row>
    <row r="62" spans="1:4" x14ac:dyDescent="0.25">
      <c r="A62">
        <v>21</v>
      </c>
      <c r="B62" s="24">
        <f>'Current RxR'!AO82</f>
        <v>0.59833333333333338</v>
      </c>
      <c r="C62" s="24">
        <f>'Current RxR'!AP82</f>
        <v>-0.21083333333333332</v>
      </c>
      <c r="D62" s="24">
        <f>'Current RxR'!AQ82</f>
        <v>-0.2141860465116279</v>
      </c>
    </row>
    <row r="63" spans="1:4" x14ac:dyDescent="0.25">
      <c r="A63">
        <v>22</v>
      </c>
      <c r="B63" s="24">
        <f>'Current RxR'!AO92</f>
        <v>-0.15400000000000005</v>
      </c>
      <c r="C63" s="24">
        <f>'Current RxR'!AP92</f>
        <v>-3.458333333333332E-2</v>
      </c>
      <c r="D63" s="24">
        <f>'Current RxR'!AQ92</f>
        <v>-0.20791666666666667</v>
      </c>
    </row>
    <row r="64" spans="1:4" x14ac:dyDescent="0.25">
      <c r="A64">
        <v>23</v>
      </c>
      <c r="B64" s="24">
        <f>'Current RxR'!AO102</f>
        <v>0.16428571428571428</v>
      </c>
      <c r="C64" s="24">
        <f>'Current RxR'!AP102</f>
        <v>-1.2222222222222212E-2</v>
      </c>
      <c r="D64" s="24">
        <f>'Current RxR'!AQ102</f>
        <v>-0.16054545454545455</v>
      </c>
    </row>
    <row r="65" spans="1:4" x14ac:dyDescent="0.25">
      <c r="A65">
        <v>24</v>
      </c>
      <c r="B65" s="24">
        <f>'Current RxR'!AO112</f>
        <v>-0.5</v>
      </c>
      <c r="C65" s="24">
        <f>'Current RxR'!AP112</f>
        <v>6.3913043478260878E-2</v>
      </c>
      <c r="D65" s="24">
        <f>'Current RxR'!AQ112</f>
        <v>-0.18883333333333333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D3ADF-0B82-4928-9891-AFF038345FD5}">
  <sheetPr>
    <tabColor rgb="FFFFFF00"/>
  </sheetPr>
  <dimension ref="A1:AQ112"/>
  <sheetViews>
    <sheetView tabSelected="1" zoomScale="88" workbookViewId="0">
      <pane ySplit="2" topLeftCell="A101" activePane="bottomLeft" state="frozen"/>
      <selection pane="bottomLeft" activeCell="E119" sqref="E119"/>
    </sheetView>
  </sheetViews>
  <sheetFormatPr defaultRowHeight="15" x14ac:dyDescent="0.25"/>
  <cols>
    <col min="2" max="2" width="15.7109375" bestFit="1" customWidth="1"/>
    <col min="6" max="6" width="13.28515625" bestFit="1" customWidth="1"/>
    <col min="7" max="7" width="17.42578125" style="19" bestFit="1" customWidth="1"/>
    <col min="8" max="8" width="11.85546875" bestFit="1" customWidth="1"/>
    <col min="9" max="9" width="13.28515625" bestFit="1" customWidth="1"/>
    <col min="10" max="10" width="19.5703125" style="20" bestFit="1" customWidth="1"/>
    <col min="11" max="11" width="10.140625" style="7" bestFit="1" customWidth="1"/>
    <col min="13" max="13" width="15.7109375" bestFit="1" customWidth="1"/>
    <col min="17" max="17" width="13.28515625" bestFit="1" customWidth="1"/>
    <col min="18" max="18" width="17.42578125" style="19" bestFit="1" customWidth="1"/>
    <col min="19" max="19" width="11.85546875" bestFit="1" customWidth="1"/>
    <col min="20" max="20" width="13.28515625" bestFit="1" customWidth="1"/>
    <col min="21" max="21" width="19.5703125" style="20" bestFit="1" customWidth="1"/>
    <col min="22" max="22" width="10.140625" style="7" bestFit="1" customWidth="1"/>
    <col min="23" max="23" width="0" hidden="1" customWidth="1"/>
    <col min="24" max="24" width="15.7109375" hidden="1" customWidth="1"/>
    <col min="25" max="27" width="0" hidden="1" customWidth="1"/>
    <col min="28" max="28" width="13.28515625" hidden="1" customWidth="1"/>
    <col min="29" max="29" width="17.42578125" style="19" hidden="1" customWidth="1"/>
    <col min="30" max="30" width="11.85546875" hidden="1" customWidth="1"/>
    <col min="31" max="31" width="13.28515625" hidden="1" customWidth="1"/>
    <col min="32" max="32" width="19.5703125" style="20" hidden="1" customWidth="1"/>
    <col min="33" max="33" width="10.140625" style="7" hidden="1" customWidth="1"/>
    <col min="35" max="35" width="15.7109375" bestFit="1" customWidth="1"/>
    <col min="38" max="38" width="9" style="26"/>
    <col min="39" max="39" width="13.28515625" style="19" bestFit="1" customWidth="1"/>
    <col min="40" max="40" width="11.85546875" bestFit="1" customWidth="1"/>
    <col min="41" max="41" width="13.28515625" bestFit="1" customWidth="1"/>
    <col min="42" max="42" width="19.5703125" style="20" bestFit="1" customWidth="1"/>
    <col min="43" max="43" width="10.140625" style="7" bestFit="1" customWidth="1"/>
  </cols>
  <sheetData>
    <row r="1" spans="1:43" x14ac:dyDescent="0.25">
      <c r="A1" s="27" t="s">
        <v>33</v>
      </c>
      <c r="B1" s="28"/>
      <c r="C1" s="28"/>
      <c r="D1" s="28"/>
      <c r="E1" s="28"/>
      <c r="F1" s="28"/>
      <c r="G1" s="28"/>
      <c r="H1" s="28"/>
      <c r="I1" s="28"/>
      <c r="J1" s="28"/>
      <c r="K1" s="29"/>
      <c r="L1" s="28" t="s">
        <v>48</v>
      </c>
      <c r="M1" s="28"/>
      <c r="N1" s="28"/>
      <c r="O1" s="28"/>
      <c r="P1" s="28"/>
      <c r="Q1" s="28"/>
      <c r="R1" s="28"/>
      <c r="S1" s="28"/>
      <c r="T1" s="28"/>
      <c r="U1" s="28"/>
      <c r="V1" s="29"/>
      <c r="W1" s="27" t="s">
        <v>49</v>
      </c>
      <c r="X1" s="28"/>
      <c r="Y1" s="28"/>
      <c r="Z1" s="28"/>
      <c r="AA1" s="28"/>
      <c r="AB1" s="28"/>
      <c r="AC1" s="28"/>
      <c r="AD1" s="28"/>
      <c r="AE1" s="28"/>
      <c r="AF1" s="28"/>
      <c r="AG1" s="29"/>
      <c r="AH1" s="27" t="s">
        <v>52</v>
      </c>
      <c r="AI1" s="28"/>
      <c r="AJ1" s="28"/>
      <c r="AK1" s="28"/>
      <c r="AL1" s="28"/>
      <c r="AM1" s="28"/>
      <c r="AN1" s="28"/>
      <c r="AO1" s="28"/>
      <c r="AP1" s="28"/>
      <c r="AQ1" s="29"/>
    </row>
    <row r="2" spans="1:43" x14ac:dyDescent="0.25">
      <c r="A2" s="10">
        <v>13</v>
      </c>
      <c r="B2" s="1" t="s">
        <v>37</v>
      </c>
      <c r="C2" s="15" t="s">
        <v>9</v>
      </c>
      <c r="D2" s="15" t="s">
        <v>14</v>
      </c>
      <c r="E2" s="16" t="s">
        <v>15</v>
      </c>
      <c r="F2" s="15" t="s">
        <v>36</v>
      </c>
      <c r="G2" s="21" t="s">
        <v>38</v>
      </c>
      <c r="H2" s="17" t="s">
        <v>39</v>
      </c>
      <c r="I2" s="17" t="s">
        <v>40</v>
      </c>
      <c r="J2" s="25" t="s">
        <v>41</v>
      </c>
      <c r="K2" s="6" t="s">
        <v>46</v>
      </c>
      <c r="L2" s="1"/>
      <c r="M2" s="1" t="s">
        <v>37</v>
      </c>
      <c r="N2" s="15" t="s">
        <v>9</v>
      </c>
      <c r="O2" s="15" t="s">
        <v>14</v>
      </c>
      <c r="P2" s="16" t="s">
        <v>15</v>
      </c>
      <c r="Q2" s="15" t="s">
        <v>36</v>
      </c>
      <c r="R2" s="21" t="s">
        <v>38</v>
      </c>
      <c r="S2" s="17" t="s">
        <v>39</v>
      </c>
      <c r="T2" s="17" t="s">
        <v>40</v>
      </c>
      <c r="U2" s="25" t="s">
        <v>41</v>
      </c>
      <c r="V2" s="6" t="s">
        <v>46</v>
      </c>
      <c r="W2" s="1"/>
      <c r="X2" s="1" t="s">
        <v>37</v>
      </c>
      <c r="Y2" s="15" t="s">
        <v>9</v>
      </c>
      <c r="Z2" s="15" t="s">
        <v>14</v>
      </c>
      <c r="AA2" s="16" t="s">
        <v>15</v>
      </c>
      <c r="AB2" s="15" t="s">
        <v>36</v>
      </c>
      <c r="AC2" s="21" t="s">
        <v>38</v>
      </c>
      <c r="AD2" s="17" t="s">
        <v>39</v>
      </c>
      <c r="AE2" s="17" t="s">
        <v>40</v>
      </c>
      <c r="AF2" s="25" t="s">
        <v>41</v>
      </c>
      <c r="AG2" s="6" t="s">
        <v>46</v>
      </c>
      <c r="AH2" s="1"/>
      <c r="AI2" s="1" t="s">
        <v>37</v>
      </c>
      <c r="AJ2" s="15" t="s">
        <v>9</v>
      </c>
      <c r="AK2" s="15" t="s">
        <v>14</v>
      </c>
      <c r="AL2" s="16" t="s">
        <v>15</v>
      </c>
      <c r="AM2" s="21" t="s">
        <v>36</v>
      </c>
      <c r="AN2" s="17" t="s">
        <v>39</v>
      </c>
      <c r="AO2" s="17" t="s">
        <v>40</v>
      </c>
      <c r="AP2" s="25" t="s">
        <v>41</v>
      </c>
      <c r="AQ2" s="6" t="s">
        <v>46</v>
      </c>
    </row>
    <row r="3" spans="1:43" x14ac:dyDescent="0.25">
      <c r="A3" t="s">
        <v>1</v>
      </c>
      <c r="B3" t="s">
        <v>12</v>
      </c>
      <c r="C3" s="2">
        <v>5</v>
      </c>
      <c r="D3" s="2">
        <v>2.25</v>
      </c>
      <c r="E3" s="5" t="s">
        <v>17</v>
      </c>
      <c r="F3" s="2">
        <f>F1+IF(E3="Y",C3*(D3-1),IF(E3="N",-C3,0))</f>
        <v>-5</v>
      </c>
      <c r="G3" s="22">
        <f t="shared" ref="G3:G8" si="0">IF(AND(C3=0,E3="Y"),5*(D3-1),0)</f>
        <v>0</v>
      </c>
      <c r="N3" s="2"/>
      <c r="O3" s="2"/>
      <c r="P3" s="5"/>
      <c r="Q3" s="2"/>
      <c r="R3" s="22"/>
      <c r="Y3" s="2"/>
      <c r="Z3" s="2"/>
      <c r="AA3" s="5"/>
      <c r="AB3" s="2"/>
      <c r="AC3" s="22"/>
      <c r="AJ3" s="2"/>
      <c r="AK3" s="2"/>
      <c r="AL3" s="5"/>
      <c r="AM3" s="22"/>
    </row>
    <row r="4" spans="1:43" x14ac:dyDescent="0.25">
      <c r="A4" t="s">
        <v>2</v>
      </c>
      <c r="B4" t="s">
        <v>13</v>
      </c>
      <c r="C4" s="2">
        <v>10</v>
      </c>
      <c r="D4" s="2">
        <v>2.35</v>
      </c>
      <c r="E4" s="5" t="s">
        <v>16</v>
      </c>
      <c r="F4" s="2">
        <f>F3+IF(E4="Y",C4*(D4-1),IF(E4="N",-C4,0))</f>
        <v>8.5</v>
      </c>
      <c r="G4" s="22">
        <f t="shared" si="0"/>
        <v>0</v>
      </c>
      <c r="N4" s="2"/>
      <c r="O4" s="2"/>
      <c r="P4" s="5"/>
      <c r="Q4" s="2"/>
      <c r="R4" s="22"/>
      <c r="Y4" s="2"/>
      <c r="Z4" s="2"/>
      <c r="AA4" s="5"/>
      <c r="AB4" s="2"/>
      <c r="AC4" s="22"/>
      <c r="AJ4" s="2"/>
      <c r="AK4" s="2"/>
      <c r="AL4" s="5"/>
      <c r="AM4" s="22"/>
    </row>
    <row r="5" spans="1:43" x14ac:dyDescent="0.25">
      <c r="A5" t="s">
        <v>3</v>
      </c>
      <c r="B5" t="s">
        <v>13</v>
      </c>
      <c r="C5" s="2">
        <v>10</v>
      </c>
      <c r="D5" s="2">
        <v>2.12</v>
      </c>
      <c r="E5" s="5" t="s">
        <v>17</v>
      </c>
      <c r="F5" s="2">
        <f t="shared" ref="F5:F9" si="1">F4+IF(E5="Y",C5*(D5-1),IF(E5="N",-C5,0))</f>
        <v>-1.5</v>
      </c>
      <c r="G5" s="22">
        <f t="shared" si="0"/>
        <v>0</v>
      </c>
      <c r="N5" s="2"/>
      <c r="O5" s="2"/>
      <c r="P5" s="5"/>
      <c r="Q5" s="2"/>
      <c r="R5" s="22"/>
      <c r="Y5" s="2"/>
      <c r="Z5" s="2"/>
      <c r="AA5" s="5"/>
      <c r="AB5" s="2"/>
      <c r="AC5" s="22"/>
      <c r="AJ5" s="2"/>
      <c r="AK5" s="2"/>
      <c r="AL5" s="5"/>
      <c r="AM5" s="22"/>
    </row>
    <row r="6" spans="1:43" x14ac:dyDescent="0.25">
      <c r="A6" t="s">
        <v>4</v>
      </c>
      <c r="B6" t="s">
        <v>12</v>
      </c>
      <c r="C6" s="2">
        <v>10</v>
      </c>
      <c r="D6" s="2">
        <v>3.15</v>
      </c>
      <c r="E6" s="5" t="s">
        <v>16</v>
      </c>
      <c r="F6" s="2">
        <f t="shared" si="1"/>
        <v>20</v>
      </c>
      <c r="G6" s="22">
        <f t="shared" si="0"/>
        <v>0</v>
      </c>
      <c r="N6" s="2"/>
      <c r="O6" s="2"/>
      <c r="P6" s="5"/>
      <c r="Q6" s="2"/>
      <c r="R6" s="22"/>
      <c r="Y6" s="2"/>
      <c r="Z6" s="2"/>
      <c r="AA6" s="5"/>
      <c r="AB6" s="2"/>
      <c r="AC6" s="22"/>
      <c r="AJ6" s="2"/>
      <c r="AK6" s="2"/>
      <c r="AL6" s="5"/>
      <c r="AM6" s="22"/>
    </row>
    <row r="7" spans="1:43" x14ac:dyDescent="0.25">
      <c r="A7" t="s">
        <v>6</v>
      </c>
      <c r="B7" t="s">
        <v>13</v>
      </c>
      <c r="C7" s="2">
        <v>10</v>
      </c>
      <c r="D7" s="2">
        <v>2.1800000000000002</v>
      </c>
      <c r="E7" s="5" t="s">
        <v>16</v>
      </c>
      <c r="F7" s="2">
        <f t="shared" si="1"/>
        <v>31.8</v>
      </c>
      <c r="G7" s="22">
        <f t="shared" si="0"/>
        <v>0</v>
      </c>
      <c r="N7" s="2"/>
      <c r="O7" s="2"/>
      <c r="P7" s="5"/>
      <c r="Q7" s="2"/>
      <c r="R7" s="22"/>
      <c r="Y7" s="2"/>
      <c r="Z7" s="2"/>
      <c r="AA7" s="5"/>
      <c r="AB7" s="2"/>
      <c r="AC7" s="22"/>
      <c r="AJ7" s="2"/>
      <c r="AK7" s="2"/>
      <c r="AL7" s="5"/>
      <c r="AM7" s="22"/>
    </row>
    <row r="8" spans="1:43" x14ac:dyDescent="0.25">
      <c r="A8" t="s">
        <v>7</v>
      </c>
      <c r="B8" t="s">
        <v>13</v>
      </c>
      <c r="C8" s="2">
        <v>5</v>
      </c>
      <c r="D8" s="2">
        <v>2.35</v>
      </c>
      <c r="E8" s="5" t="s">
        <v>16</v>
      </c>
      <c r="F8" s="2">
        <f t="shared" si="1"/>
        <v>38.549999999999997</v>
      </c>
      <c r="G8" s="22">
        <f t="shared" si="0"/>
        <v>0</v>
      </c>
      <c r="H8" s="14"/>
      <c r="N8" s="2"/>
      <c r="O8" s="2"/>
      <c r="P8" s="5"/>
      <c r="Q8" s="2"/>
      <c r="R8" s="22"/>
      <c r="S8" s="14"/>
      <c r="Y8" s="2"/>
      <c r="Z8" s="2"/>
      <c r="AA8" s="5"/>
      <c r="AB8" s="2"/>
      <c r="AC8" s="22"/>
      <c r="AD8" s="14"/>
      <c r="AJ8" s="2"/>
      <c r="AK8" s="2"/>
      <c r="AL8" s="5"/>
      <c r="AM8" s="22"/>
      <c r="AN8" s="14"/>
    </row>
    <row r="9" spans="1:43" x14ac:dyDescent="0.25">
      <c r="A9" t="s">
        <v>25</v>
      </c>
      <c r="B9" t="s">
        <v>12</v>
      </c>
      <c r="C9" s="2">
        <v>5</v>
      </c>
      <c r="D9" s="2">
        <v>2.5499999999999998</v>
      </c>
      <c r="E9" s="5" t="s">
        <v>16</v>
      </c>
      <c r="F9" s="2">
        <f t="shared" si="1"/>
        <v>46.3</v>
      </c>
      <c r="G9" s="22">
        <f>IF(AND(C9=0,E9="Y"),5*(D9-1),0)</f>
        <v>0</v>
      </c>
      <c r="H9" s="14">
        <f>F9-F1</f>
        <v>46.3</v>
      </c>
      <c r="I9" s="18">
        <f>H9/SUM(C3:C9)</f>
        <v>0.8418181818181818</v>
      </c>
      <c r="J9" s="20">
        <v>0</v>
      </c>
      <c r="K9" s="23">
        <f>F9/SUM(C$1:C9)</f>
        <v>0.8418181818181818</v>
      </c>
      <c r="N9" s="2"/>
      <c r="O9" s="2"/>
      <c r="P9" s="5"/>
      <c r="Q9" s="2"/>
      <c r="R9" s="22"/>
      <c r="S9" s="14"/>
      <c r="T9" s="18"/>
      <c r="V9" s="23"/>
      <c r="Y9" s="2"/>
      <c r="Z9" s="2"/>
      <c r="AA9" s="5"/>
      <c r="AB9" s="2"/>
      <c r="AC9" s="22"/>
      <c r="AD9" s="14"/>
      <c r="AE9" s="18"/>
      <c r="AG9" s="23"/>
      <c r="AJ9" s="2"/>
      <c r="AK9" s="2"/>
      <c r="AL9" s="5"/>
      <c r="AM9" s="22"/>
      <c r="AN9" s="14"/>
      <c r="AO9" s="18"/>
      <c r="AQ9" s="23"/>
    </row>
    <row r="10" spans="1:43" x14ac:dyDescent="0.25">
      <c r="A10" s="1">
        <v>14</v>
      </c>
      <c r="C10" s="2"/>
      <c r="D10" s="2"/>
      <c r="E10" s="5"/>
      <c r="F10" s="2"/>
      <c r="G10" s="22"/>
      <c r="L10" s="1"/>
      <c r="N10" s="2"/>
      <c r="O10" s="2"/>
      <c r="P10" s="5"/>
      <c r="Q10" s="2"/>
      <c r="R10" s="22"/>
      <c r="W10" s="1"/>
      <c r="Y10" s="2"/>
      <c r="Z10" s="2"/>
      <c r="AA10" s="5"/>
      <c r="AB10" s="2"/>
      <c r="AC10" s="22"/>
      <c r="AH10" s="1"/>
      <c r="AJ10" s="2"/>
      <c r="AK10" s="2"/>
      <c r="AL10" s="5"/>
      <c r="AM10" s="22"/>
    </row>
    <row r="11" spans="1:43" x14ac:dyDescent="0.25">
      <c r="A11" t="s">
        <v>1</v>
      </c>
      <c r="B11" t="s">
        <v>12</v>
      </c>
      <c r="C11" s="2">
        <v>10</v>
      </c>
      <c r="D11" s="2">
        <v>2.4500000000000002</v>
      </c>
      <c r="E11" s="5" t="s">
        <v>16</v>
      </c>
      <c r="F11" s="2">
        <f>F9+IF(E11="Y",C11*(D11-1),IF(E11="N",-C11,0))</f>
        <v>60.8</v>
      </c>
      <c r="G11" s="22">
        <f t="shared" ref="G11:G15" si="2">IF(AND(C11=0,E11="Y"),5*(D11-1),0)</f>
        <v>0</v>
      </c>
      <c r="N11" s="2"/>
      <c r="O11" s="2"/>
      <c r="P11" s="5"/>
      <c r="Q11" s="2"/>
      <c r="R11" s="22"/>
      <c r="Y11" s="2"/>
      <c r="Z11" s="2"/>
      <c r="AA11" s="5"/>
      <c r="AB11" s="2"/>
      <c r="AC11" s="22"/>
      <c r="AJ11" s="2"/>
      <c r="AK11" s="2"/>
      <c r="AL11" s="5"/>
      <c r="AM11" s="22"/>
    </row>
    <row r="12" spans="1:43" x14ac:dyDescent="0.25">
      <c r="A12" t="s">
        <v>2</v>
      </c>
      <c r="B12" t="s">
        <v>12</v>
      </c>
      <c r="C12" s="2">
        <v>10</v>
      </c>
      <c r="D12" s="2">
        <v>2.25</v>
      </c>
      <c r="E12" s="5" t="s">
        <v>16</v>
      </c>
      <c r="F12" s="2">
        <f>F11+IF(E12="Y",C12*(D12-1),IF(E12="N",-C12,0))</f>
        <v>73.3</v>
      </c>
      <c r="G12" s="22">
        <f t="shared" si="2"/>
        <v>0</v>
      </c>
      <c r="N12" s="2"/>
      <c r="O12" s="2"/>
      <c r="P12" s="5"/>
      <c r="Q12" s="2"/>
      <c r="R12" s="22"/>
      <c r="Y12" s="2"/>
      <c r="Z12" s="2"/>
      <c r="AA12" s="5"/>
      <c r="AB12" s="2"/>
      <c r="AC12" s="22"/>
      <c r="AJ12" s="2"/>
      <c r="AK12" s="2"/>
      <c r="AL12" s="5"/>
      <c r="AM12" s="22"/>
    </row>
    <row r="13" spans="1:43" x14ac:dyDescent="0.25">
      <c r="A13" t="s">
        <v>3</v>
      </c>
      <c r="B13" t="s">
        <v>13</v>
      </c>
      <c r="C13" s="2">
        <v>5</v>
      </c>
      <c r="D13" s="2">
        <v>2.35</v>
      </c>
      <c r="E13" s="5" t="s">
        <v>17</v>
      </c>
      <c r="F13" s="2">
        <f t="shared" ref="F13:F15" si="3">F12+IF(E13="Y",C13*(D13-1),IF(E13="N",-C13,0))</f>
        <v>68.3</v>
      </c>
      <c r="G13" s="22">
        <f t="shared" si="2"/>
        <v>0</v>
      </c>
      <c r="N13" s="2"/>
      <c r="O13" s="2"/>
      <c r="P13" s="5"/>
      <c r="Q13" s="2"/>
      <c r="R13" s="22"/>
      <c r="Y13" s="2"/>
      <c r="Z13" s="2"/>
      <c r="AA13" s="5"/>
      <c r="AB13" s="2"/>
      <c r="AC13" s="22"/>
      <c r="AJ13" s="2"/>
      <c r="AK13" s="2"/>
      <c r="AL13" s="5"/>
      <c r="AM13" s="22"/>
    </row>
    <row r="14" spans="1:43" x14ac:dyDescent="0.25">
      <c r="A14" t="s">
        <v>5</v>
      </c>
      <c r="B14" t="s">
        <v>13</v>
      </c>
      <c r="C14" s="2">
        <v>10</v>
      </c>
      <c r="D14" s="2">
        <v>2.4500000000000002</v>
      </c>
      <c r="E14" s="5" t="s">
        <v>17</v>
      </c>
      <c r="F14" s="2">
        <f t="shared" si="3"/>
        <v>58.3</v>
      </c>
      <c r="G14" s="22">
        <f t="shared" si="2"/>
        <v>0</v>
      </c>
      <c r="N14" s="2"/>
      <c r="O14" s="2"/>
      <c r="P14" s="5"/>
      <c r="Q14" s="2"/>
      <c r="R14" s="22"/>
      <c r="Y14" s="2"/>
      <c r="Z14" s="2"/>
      <c r="AA14" s="5"/>
      <c r="AB14" s="2"/>
      <c r="AC14" s="22"/>
      <c r="AJ14" s="2"/>
      <c r="AK14" s="2"/>
      <c r="AL14" s="5"/>
      <c r="AM14" s="22"/>
    </row>
    <row r="15" spans="1:43" x14ac:dyDescent="0.25">
      <c r="A15" t="s">
        <v>6</v>
      </c>
      <c r="B15" t="s">
        <v>22</v>
      </c>
      <c r="C15" s="2">
        <v>5</v>
      </c>
      <c r="D15" s="2">
        <v>2.4</v>
      </c>
      <c r="E15" s="5" t="s">
        <v>17</v>
      </c>
      <c r="F15" s="2">
        <f t="shared" si="3"/>
        <v>53.3</v>
      </c>
      <c r="G15" s="22">
        <f t="shared" si="2"/>
        <v>0</v>
      </c>
      <c r="H15" s="14">
        <f>F15-F9</f>
        <v>7</v>
      </c>
      <c r="I15" s="18">
        <f>H15/SUM(C11:C15)</f>
        <v>0.17499999999999999</v>
      </c>
      <c r="J15" s="20">
        <v>0</v>
      </c>
      <c r="K15" s="23">
        <f>F15/SUM(C$1:C15)</f>
        <v>0.56105263157894736</v>
      </c>
      <c r="N15" s="2"/>
      <c r="O15" s="2"/>
      <c r="P15" s="5"/>
      <c r="Q15" s="2"/>
      <c r="R15" s="22"/>
      <c r="S15" s="14"/>
      <c r="T15" s="18"/>
      <c r="V15" s="23"/>
      <c r="Y15" s="2"/>
      <c r="Z15" s="2"/>
      <c r="AA15" s="5"/>
      <c r="AB15" s="2"/>
      <c r="AC15" s="22"/>
      <c r="AD15" s="14"/>
      <c r="AE15" s="18"/>
      <c r="AG15" s="23"/>
      <c r="AJ15" s="2"/>
      <c r="AK15" s="2"/>
      <c r="AL15" s="5"/>
      <c r="AM15" s="22"/>
      <c r="AN15" s="14"/>
      <c r="AO15" s="18"/>
      <c r="AQ15" s="23"/>
    </row>
    <row r="16" spans="1:43" x14ac:dyDescent="0.25">
      <c r="A16" s="1">
        <v>15</v>
      </c>
      <c r="C16" s="2"/>
      <c r="D16" s="2"/>
      <c r="E16" s="5"/>
      <c r="F16" s="2"/>
      <c r="G16" s="22"/>
      <c r="L16" s="1">
        <v>15</v>
      </c>
      <c r="N16" s="2"/>
      <c r="O16" s="2"/>
      <c r="P16" s="5"/>
      <c r="Q16" s="2"/>
      <c r="R16" s="22"/>
      <c r="W16" s="1">
        <v>15</v>
      </c>
      <c r="Y16" s="2"/>
      <c r="Z16" s="2"/>
      <c r="AA16" s="5"/>
      <c r="AB16" s="2"/>
      <c r="AC16" s="22"/>
      <c r="AH16" s="1">
        <v>15</v>
      </c>
      <c r="AJ16" s="2"/>
      <c r="AK16" s="2"/>
      <c r="AL16" s="5"/>
      <c r="AM16" s="22"/>
    </row>
    <row r="17" spans="1:43" x14ac:dyDescent="0.25">
      <c r="A17" t="s">
        <v>1</v>
      </c>
      <c r="B17" t="s">
        <v>13</v>
      </c>
      <c r="C17" s="2">
        <v>10</v>
      </c>
      <c r="D17" s="2">
        <v>2.35</v>
      </c>
      <c r="E17" s="5" t="s">
        <v>17</v>
      </c>
      <c r="F17" s="2">
        <f>F15+IF(E17="Y",C17*(D17-1),IF(E17="N",-C17,0))</f>
        <v>43.3</v>
      </c>
      <c r="G17" s="22">
        <f t="shared" ref="G17:G21" si="4">IF(AND(C17=0,E17="Y"),5*(D17-1),0)</f>
        <v>0</v>
      </c>
      <c r="L17" t="s">
        <v>1</v>
      </c>
      <c r="M17" t="s">
        <v>13</v>
      </c>
      <c r="N17" s="2">
        <v>10</v>
      </c>
      <c r="O17" s="2">
        <v>2.35</v>
      </c>
      <c r="P17" s="5" t="s">
        <v>17</v>
      </c>
      <c r="Q17" s="2">
        <f>Q15+IF(P17="Y",N17*(O17-1),IF(P17="N",-N17,0))</f>
        <v>-10</v>
      </c>
      <c r="R17" s="22">
        <f t="shared" ref="R17:R21" si="5">IF(AND(N17=0,P17="Y"),5*(O17-1),0)</f>
        <v>0</v>
      </c>
      <c r="W17" t="s">
        <v>1</v>
      </c>
      <c r="X17" t="s">
        <v>13</v>
      </c>
      <c r="Y17" s="2">
        <v>10</v>
      </c>
      <c r="Z17" s="2">
        <v>2.35</v>
      </c>
      <c r="AA17" s="5" t="s">
        <v>17</v>
      </c>
      <c r="AB17" s="2">
        <f>AB15+IF(AA17="Y",Y17*(Z17-1),IF(AA17="N",-Y17,0))</f>
        <v>-10</v>
      </c>
      <c r="AC17" s="22">
        <f t="shared" ref="AC17:AC21" si="6">IF(AND(Y17=0,AA17="Y"),5*(Z17-1),0)</f>
        <v>0</v>
      </c>
      <c r="AH17" t="s">
        <v>1</v>
      </c>
      <c r="AI17" t="s">
        <v>13</v>
      </c>
      <c r="AJ17" s="2">
        <v>10</v>
      </c>
      <c r="AK17" s="2">
        <v>2.35</v>
      </c>
      <c r="AL17" s="5" t="s">
        <v>17</v>
      </c>
      <c r="AM17" s="22">
        <f>AM15+IF(AL17="Y",AJ17*(AK17-1),IF(AL17="N",-AJ17,0))</f>
        <v>-10</v>
      </c>
    </row>
    <row r="18" spans="1:43" x14ac:dyDescent="0.25">
      <c r="A18" t="s">
        <v>2</v>
      </c>
      <c r="B18" t="s">
        <v>13</v>
      </c>
      <c r="C18" s="2">
        <v>10</v>
      </c>
      <c r="D18" s="2">
        <v>2.4500000000000002</v>
      </c>
      <c r="E18" s="5" t="s">
        <v>16</v>
      </c>
      <c r="F18" s="2">
        <f>F17+IF(E18="Y",C18*(D18-1),IF(E18="N",-C18,0))</f>
        <v>57.8</v>
      </c>
      <c r="G18" s="22">
        <f t="shared" si="4"/>
        <v>0</v>
      </c>
      <c r="L18" t="s">
        <v>2</v>
      </c>
      <c r="M18" t="s">
        <v>13</v>
      </c>
      <c r="N18" s="2">
        <v>10</v>
      </c>
      <c r="O18" s="2">
        <v>2.4500000000000002</v>
      </c>
      <c r="P18" s="5" t="s">
        <v>16</v>
      </c>
      <c r="Q18" s="2">
        <f>Q17+IF(P18="Y",N18*(O18-1),IF(P18="N",-N18,0))</f>
        <v>4.5000000000000018</v>
      </c>
      <c r="R18" s="22">
        <f t="shared" si="5"/>
        <v>0</v>
      </c>
      <c r="W18" t="s">
        <v>2</v>
      </c>
      <c r="X18" t="s">
        <v>12</v>
      </c>
      <c r="Y18" s="2">
        <v>10</v>
      </c>
      <c r="Z18" s="2">
        <v>2.4</v>
      </c>
      <c r="AA18" s="5" t="s">
        <v>17</v>
      </c>
      <c r="AB18" s="2">
        <f>AB17+IF(AA18="Y",Y18*(Z18-1),IF(AA18="N",-Y18,0))</f>
        <v>-20</v>
      </c>
      <c r="AC18" s="22">
        <f t="shared" si="6"/>
        <v>0</v>
      </c>
      <c r="AH18" t="s">
        <v>2</v>
      </c>
      <c r="AI18" t="s">
        <v>13</v>
      </c>
      <c r="AJ18" s="2">
        <v>10</v>
      </c>
      <c r="AK18" s="2">
        <v>2.4500000000000002</v>
      </c>
      <c r="AL18" s="5" t="s">
        <v>16</v>
      </c>
      <c r="AM18" s="22">
        <f>AM17+IF(AL18="Y",AJ18*(AK18-1),IF(AL18="N",-AJ18,0))</f>
        <v>4.5000000000000018</v>
      </c>
    </row>
    <row r="19" spans="1:43" x14ac:dyDescent="0.25">
      <c r="A19" t="s">
        <v>3</v>
      </c>
      <c r="B19" t="s">
        <v>12</v>
      </c>
      <c r="C19" s="2">
        <v>10</v>
      </c>
      <c r="D19" s="2">
        <v>3.7</v>
      </c>
      <c r="E19" s="5" t="s">
        <v>17</v>
      </c>
      <c r="F19" s="2">
        <f t="shared" ref="F19:F21" si="7">F18+IF(E19="Y",C19*(D19-1),IF(E19="N",-C19,0))</f>
        <v>47.8</v>
      </c>
      <c r="G19" s="22">
        <f t="shared" si="4"/>
        <v>0</v>
      </c>
      <c r="L19" t="s">
        <v>3</v>
      </c>
      <c r="M19" t="s">
        <v>12</v>
      </c>
      <c r="N19" s="2">
        <v>10</v>
      </c>
      <c r="O19" s="2">
        <v>3.7</v>
      </c>
      <c r="P19" s="5" t="s">
        <v>17</v>
      </c>
      <c r="Q19" s="2">
        <f t="shared" ref="Q19:Q21" si="8">Q18+IF(P19="Y",N19*(O19-1),IF(P19="N",-N19,0))</f>
        <v>-5.4999999999999982</v>
      </c>
      <c r="R19" s="22">
        <f t="shared" si="5"/>
        <v>0</v>
      </c>
      <c r="W19" t="s">
        <v>3</v>
      </c>
      <c r="X19" t="s">
        <v>13</v>
      </c>
      <c r="Y19" s="2">
        <v>10</v>
      </c>
      <c r="Z19" s="2">
        <v>14</v>
      </c>
      <c r="AA19" s="5" t="s">
        <v>17</v>
      </c>
      <c r="AB19" s="2">
        <f t="shared" ref="AB19:AB21" si="9">AB18+IF(AA19="Y",Y19*(Z19-1),IF(AA19="N",-Y19,0))</f>
        <v>-30</v>
      </c>
      <c r="AC19" s="22">
        <f t="shared" si="6"/>
        <v>0</v>
      </c>
      <c r="AH19" t="s">
        <v>3</v>
      </c>
      <c r="AI19" t="s">
        <v>12</v>
      </c>
      <c r="AJ19" s="2">
        <v>10</v>
      </c>
      <c r="AK19" s="2">
        <v>3.7</v>
      </c>
      <c r="AL19" s="5" t="s">
        <v>17</v>
      </c>
      <c r="AM19" s="22">
        <f t="shared" ref="AM19:AM21" si="10">AM18+IF(AL19="Y",AJ19*(AK19-1),IF(AL19="N",-AJ19,0))</f>
        <v>-5.4999999999999982</v>
      </c>
    </row>
    <row r="20" spans="1:43" x14ac:dyDescent="0.25">
      <c r="A20" t="s">
        <v>4</v>
      </c>
      <c r="B20" t="s">
        <v>13</v>
      </c>
      <c r="C20" s="2">
        <v>10</v>
      </c>
      <c r="D20" s="2">
        <v>2.6</v>
      </c>
      <c r="E20" s="5" t="s">
        <v>17</v>
      </c>
      <c r="F20" s="2">
        <f t="shared" si="7"/>
        <v>37.799999999999997</v>
      </c>
      <c r="G20" s="22">
        <f t="shared" si="4"/>
        <v>0</v>
      </c>
      <c r="L20" t="s">
        <v>4</v>
      </c>
      <c r="M20" t="s">
        <v>13</v>
      </c>
      <c r="N20" s="2">
        <v>10</v>
      </c>
      <c r="O20" s="2">
        <v>2.6</v>
      </c>
      <c r="P20" s="5" t="s">
        <v>17</v>
      </c>
      <c r="Q20" s="2">
        <f t="shared" si="8"/>
        <v>-15.499999999999998</v>
      </c>
      <c r="R20" s="22">
        <f t="shared" si="5"/>
        <v>0</v>
      </c>
      <c r="W20" t="s">
        <v>4</v>
      </c>
      <c r="X20" t="s">
        <v>12</v>
      </c>
      <c r="Y20" s="2">
        <v>10</v>
      </c>
      <c r="Z20" s="2">
        <v>2.25</v>
      </c>
      <c r="AA20" s="5" t="s">
        <v>16</v>
      </c>
      <c r="AB20" s="2">
        <f t="shared" si="9"/>
        <v>-17.5</v>
      </c>
      <c r="AC20" s="22">
        <f t="shared" si="6"/>
        <v>0</v>
      </c>
      <c r="AH20" t="s">
        <v>4</v>
      </c>
      <c r="AI20" t="s">
        <v>13</v>
      </c>
      <c r="AJ20" s="2">
        <v>10</v>
      </c>
      <c r="AK20" s="2">
        <v>2.6</v>
      </c>
      <c r="AL20" s="5" t="s">
        <v>17</v>
      </c>
      <c r="AM20" s="22">
        <f t="shared" si="10"/>
        <v>-15.499999999999998</v>
      </c>
    </row>
    <row r="21" spans="1:43" x14ac:dyDescent="0.25">
      <c r="A21" t="s">
        <v>5</v>
      </c>
      <c r="B21" t="s">
        <v>13</v>
      </c>
      <c r="C21" s="2">
        <v>10</v>
      </c>
      <c r="D21" s="2">
        <v>3.8</v>
      </c>
      <c r="E21" s="5" t="s">
        <v>17</v>
      </c>
      <c r="F21" s="2">
        <f t="shared" si="7"/>
        <v>27.799999999999997</v>
      </c>
      <c r="G21" s="22">
        <f t="shared" si="4"/>
        <v>0</v>
      </c>
      <c r="L21" t="s">
        <v>5</v>
      </c>
      <c r="M21" t="s">
        <v>13</v>
      </c>
      <c r="N21" s="2">
        <v>5</v>
      </c>
      <c r="O21" s="2">
        <v>3.8</v>
      </c>
      <c r="P21" s="5" t="s">
        <v>17</v>
      </c>
      <c r="Q21" s="2">
        <f t="shared" si="8"/>
        <v>-20.5</v>
      </c>
      <c r="R21" s="22">
        <f t="shared" si="5"/>
        <v>0</v>
      </c>
      <c r="W21" t="s">
        <v>5</v>
      </c>
      <c r="X21" t="s">
        <v>12</v>
      </c>
      <c r="Y21" s="2">
        <v>10</v>
      </c>
      <c r="Z21" s="2">
        <v>2.12</v>
      </c>
      <c r="AA21" s="5" t="s">
        <v>16</v>
      </c>
      <c r="AB21" s="2">
        <f t="shared" si="9"/>
        <v>-6.2999999999999989</v>
      </c>
      <c r="AC21" s="22">
        <f t="shared" si="6"/>
        <v>0</v>
      </c>
      <c r="AH21" t="s">
        <v>5</v>
      </c>
      <c r="AI21" t="s">
        <v>54</v>
      </c>
      <c r="AJ21" s="2" t="s">
        <v>54</v>
      </c>
      <c r="AK21" s="2" t="s">
        <v>54</v>
      </c>
      <c r="AL21" s="5" t="s">
        <v>54</v>
      </c>
      <c r="AM21" s="22">
        <f t="shared" si="10"/>
        <v>-15.499999999999998</v>
      </c>
    </row>
    <row r="22" spans="1:43" x14ac:dyDescent="0.25">
      <c r="A22" t="s">
        <v>6</v>
      </c>
      <c r="B22" t="s">
        <v>13</v>
      </c>
      <c r="C22" s="2">
        <v>5</v>
      </c>
      <c r="D22" s="2">
        <v>4.25</v>
      </c>
      <c r="E22" s="5" t="s">
        <v>17</v>
      </c>
      <c r="F22" s="2">
        <f>F21+IF(E22="Y",C22*(D22-1),IF(E22="N",-C22,0))</f>
        <v>22.799999999999997</v>
      </c>
      <c r="G22" s="22">
        <f>IF(AND(C22=0,E22="Y"),5*(D22-1),0)</f>
        <v>0</v>
      </c>
      <c r="H22" s="14">
        <f>F22-F15</f>
        <v>-30.5</v>
      </c>
      <c r="I22" s="18">
        <f>H22/SUM(C18:C22)</f>
        <v>-0.67777777777777781</v>
      </c>
      <c r="J22" s="20">
        <v>0</v>
      </c>
      <c r="K22" s="23">
        <f>F22/SUM(C$1:C22)</f>
        <v>0.15199999999999997</v>
      </c>
      <c r="L22" t="s">
        <v>6</v>
      </c>
      <c r="M22" t="s">
        <v>13</v>
      </c>
      <c r="N22" s="2">
        <v>10</v>
      </c>
      <c r="O22" s="2">
        <v>4.25</v>
      </c>
      <c r="P22" s="5" t="s">
        <v>17</v>
      </c>
      <c r="Q22" s="2">
        <f>Q21+IF(P22="Y",N22*(O22-1),IF(P22="N",-N22,0))</f>
        <v>-30.5</v>
      </c>
      <c r="R22" s="22">
        <f>IF(AND(N22=0,P22="Y"),5*(O22-1),0)</f>
        <v>0</v>
      </c>
      <c r="S22" s="14">
        <f>Q22-Q15</f>
        <v>-30.5</v>
      </c>
      <c r="T22" s="18">
        <f>S22/SUM(N18:N22)</f>
        <v>-0.67777777777777781</v>
      </c>
      <c r="U22" s="20">
        <v>0</v>
      </c>
      <c r="V22" s="23">
        <f>Q22/SUM(N$1:N22)</f>
        <v>-0.55454545454545456</v>
      </c>
      <c r="W22" t="s">
        <v>6</v>
      </c>
      <c r="X22" t="s">
        <v>13</v>
      </c>
      <c r="Y22" s="2">
        <v>10</v>
      </c>
      <c r="Z22" s="2">
        <v>4.25</v>
      </c>
      <c r="AA22" s="5" t="s">
        <v>17</v>
      </c>
      <c r="AB22" s="2">
        <f>AB21+IF(AA22="Y",Y22*(Z22-1),IF(AA22="N",-Y22,0))</f>
        <v>-16.299999999999997</v>
      </c>
      <c r="AC22" s="22">
        <f>IF(AND(Y22=0,AA22="Y"),5*(Z22-1),0)</f>
        <v>0</v>
      </c>
      <c r="AD22" s="14">
        <f>AB22-AB15</f>
        <v>-16.299999999999997</v>
      </c>
      <c r="AE22" s="18">
        <f>AD22/SUM(Y18:Y22)</f>
        <v>-0.32599999999999996</v>
      </c>
      <c r="AF22" s="20">
        <v>0</v>
      </c>
      <c r="AG22" s="23">
        <f>AB22/SUM(Y$1:Y22)</f>
        <v>-0.27166666666666661</v>
      </c>
      <c r="AH22" t="s">
        <v>6</v>
      </c>
      <c r="AI22" t="s">
        <v>13</v>
      </c>
      <c r="AJ22" s="2">
        <v>10</v>
      </c>
      <c r="AK22" s="2">
        <v>4.25</v>
      </c>
      <c r="AL22" s="5" t="s">
        <v>17</v>
      </c>
      <c r="AM22" s="22">
        <f>AM21+IF(AL22="Y",AJ22*(AK22-1),IF(AL22="N",-AJ22,0))</f>
        <v>-25.5</v>
      </c>
      <c r="AN22" s="14">
        <f>AM22-AM15</f>
        <v>-25.5</v>
      </c>
      <c r="AO22" s="18">
        <f>AN22/SUM(AJ18:AJ22)</f>
        <v>-0.63749999999999996</v>
      </c>
      <c r="AP22" s="20">
        <v>0</v>
      </c>
      <c r="AQ22" s="23">
        <f>AM22/SUM(AJ$1:AJ22)</f>
        <v>-0.51</v>
      </c>
    </row>
    <row r="23" spans="1:43" x14ac:dyDescent="0.25">
      <c r="A23" s="1">
        <v>16</v>
      </c>
      <c r="C23" s="2"/>
      <c r="D23" s="2"/>
      <c r="E23" s="5"/>
      <c r="F23" s="2"/>
      <c r="G23" s="22"/>
      <c r="L23" s="1">
        <v>16</v>
      </c>
      <c r="N23" s="2"/>
      <c r="O23" s="2"/>
      <c r="P23" s="5"/>
      <c r="Q23" s="2"/>
      <c r="R23" s="22"/>
      <c r="W23" s="1">
        <v>16</v>
      </c>
      <c r="Y23" s="2"/>
      <c r="Z23" s="2"/>
      <c r="AA23" s="5"/>
      <c r="AB23" s="2"/>
      <c r="AC23" s="22"/>
      <c r="AH23" s="1">
        <v>16</v>
      </c>
      <c r="AJ23" s="2"/>
      <c r="AK23" s="2"/>
      <c r="AL23" s="5"/>
      <c r="AM23" s="22"/>
    </row>
    <row r="24" spans="1:43" x14ac:dyDescent="0.25">
      <c r="A24" t="s">
        <v>1</v>
      </c>
      <c r="B24" t="s">
        <v>12</v>
      </c>
      <c r="C24" s="2">
        <v>10</v>
      </c>
      <c r="D24" s="2">
        <v>2.25</v>
      </c>
      <c r="E24" s="5" t="s">
        <v>17</v>
      </c>
      <c r="F24" s="2">
        <f>F22+IF(E24="Y",C24*(D24-1),IF(E24="N",-C24,0))</f>
        <v>12.799999999999997</v>
      </c>
      <c r="G24" s="22">
        <f t="shared" ref="G24:G28" si="11">IF(AND(C24=0,E24="Y"),5*(D24-1),0)</f>
        <v>0</v>
      </c>
      <c r="L24" t="s">
        <v>1</v>
      </c>
      <c r="M24" t="s">
        <v>12</v>
      </c>
      <c r="N24" s="2">
        <v>10</v>
      </c>
      <c r="O24" s="2">
        <v>2.25</v>
      </c>
      <c r="P24" s="5" t="s">
        <v>17</v>
      </c>
      <c r="Q24" s="2">
        <f>Q22+IF(P24="Y",N24*(O24-1),IF(P24="N",-N24,0))</f>
        <v>-40.5</v>
      </c>
      <c r="R24" s="22">
        <f t="shared" ref="R24:R28" si="12">IF(AND(N24=0,P24="Y"),5*(O24-1),0)</f>
        <v>0</v>
      </c>
      <c r="W24" t="s">
        <v>1</v>
      </c>
      <c r="X24" t="s">
        <v>12</v>
      </c>
      <c r="Y24" s="2">
        <v>10</v>
      </c>
      <c r="Z24" s="2">
        <v>2.25</v>
      </c>
      <c r="AA24" s="5" t="s">
        <v>17</v>
      </c>
      <c r="AB24" s="2">
        <f>AB22+IF(AA24="Y",Y24*(Z24-1),IF(AA24="N",-Y24,0))</f>
        <v>-26.299999999999997</v>
      </c>
      <c r="AC24" s="22">
        <f t="shared" ref="AC24:AC28" si="13">IF(AND(Y24=0,AA24="Y"),5*(Z24-1),0)</f>
        <v>0</v>
      </c>
      <c r="AH24" t="s">
        <v>1</v>
      </c>
      <c r="AI24" t="s">
        <v>12</v>
      </c>
      <c r="AJ24" s="2">
        <v>10</v>
      </c>
      <c r="AK24" s="2">
        <v>2.25</v>
      </c>
      <c r="AL24" s="5" t="s">
        <v>17</v>
      </c>
      <c r="AM24" s="22">
        <f>AM22+IF(AL24="Y",AJ24*(AK24-1),IF(AL24="N",-AJ24,0))</f>
        <v>-35.5</v>
      </c>
    </row>
    <row r="25" spans="1:43" x14ac:dyDescent="0.25">
      <c r="A25" t="s">
        <v>2</v>
      </c>
      <c r="B25" t="s">
        <v>12</v>
      </c>
      <c r="C25" s="2">
        <v>10</v>
      </c>
      <c r="D25" s="2">
        <v>2.5</v>
      </c>
      <c r="E25" s="5" t="s">
        <v>17</v>
      </c>
      <c r="F25" s="2">
        <f>F24+IF(E25="Y",C25*(D25-1),IF(E25="N",-C25,0))</f>
        <v>2.7999999999999972</v>
      </c>
      <c r="G25" s="22">
        <f t="shared" si="11"/>
        <v>0</v>
      </c>
      <c r="L25" t="s">
        <v>2</v>
      </c>
      <c r="M25" t="s">
        <v>12</v>
      </c>
      <c r="N25" s="2">
        <v>10</v>
      </c>
      <c r="O25" s="2">
        <v>2.5</v>
      </c>
      <c r="P25" s="5" t="s">
        <v>17</v>
      </c>
      <c r="Q25" s="2">
        <f>Q24+IF(P25="Y",N25*(O25-1),IF(P25="N",-N25,0))</f>
        <v>-50.5</v>
      </c>
      <c r="R25" s="22">
        <f t="shared" si="12"/>
        <v>0</v>
      </c>
      <c r="W25" t="s">
        <v>2</v>
      </c>
      <c r="X25" t="s">
        <v>13</v>
      </c>
      <c r="Y25" s="2">
        <v>10</v>
      </c>
      <c r="Z25" s="2">
        <v>2.35</v>
      </c>
      <c r="AA25" s="5" t="s">
        <v>17</v>
      </c>
      <c r="AB25" s="2">
        <f>AB24+IF(AA25="Y",Y25*(Z25-1),IF(AA25="N",-Y25,0))</f>
        <v>-36.299999999999997</v>
      </c>
      <c r="AC25" s="22">
        <f t="shared" si="13"/>
        <v>0</v>
      </c>
      <c r="AH25" t="s">
        <v>2</v>
      </c>
      <c r="AI25" t="s">
        <v>54</v>
      </c>
      <c r="AJ25" s="2" t="s">
        <v>54</v>
      </c>
      <c r="AK25" s="2" t="s">
        <v>54</v>
      </c>
      <c r="AL25" s="5" t="s">
        <v>54</v>
      </c>
      <c r="AM25" s="22">
        <f>AM24+IF(AL25="Y",AJ25*(AK25-1),IF(AL25="N",-AJ25,0))</f>
        <v>-35.5</v>
      </c>
    </row>
    <row r="26" spans="1:43" x14ac:dyDescent="0.25">
      <c r="A26" t="s">
        <v>3</v>
      </c>
      <c r="B26" t="s">
        <v>12</v>
      </c>
      <c r="C26" s="2">
        <v>10</v>
      </c>
      <c r="D26" s="2">
        <v>2.5</v>
      </c>
      <c r="E26" s="5" t="s">
        <v>17</v>
      </c>
      <c r="F26" s="2">
        <f t="shared" ref="F26:F28" si="14">F25+IF(E26="Y",C26*(D26-1),IF(E26="N",-C26,0))</f>
        <v>-7.2000000000000028</v>
      </c>
      <c r="G26" s="22">
        <f t="shared" si="11"/>
        <v>0</v>
      </c>
      <c r="L26" t="s">
        <v>3</v>
      </c>
      <c r="M26" t="s">
        <v>12</v>
      </c>
      <c r="N26" s="2">
        <v>10</v>
      </c>
      <c r="O26" s="2">
        <v>2.5</v>
      </c>
      <c r="P26" s="5" t="s">
        <v>17</v>
      </c>
      <c r="Q26" s="2">
        <f t="shared" ref="Q26:Q28" si="15">Q25+IF(P26="Y",N26*(O26-1),IF(P26="N",-N26,0))</f>
        <v>-60.5</v>
      </c>
      <c r="R26" s="22">
        <f t="shared" si="12"/>
        <v>0</v>
      </c>
      <c r="W26" t="s">
        <v>3</v>
      </c>
      <c r="X26" t="s">
        <v>13</v>
      </c>
      <c r="Y26" s="2">
        <v>10</v>
      </c>
      <c r="Z26" s="2">
        <v>7.25</v>
      </c>
      <c r="AA26" s="5" t="s">
        <v>17</v>
      </c>
      <c r="AB26" s="2">
        <f t="shared" ref="AB26:AB28" si="16">AB25+IF(AA26="Y",Y26*(Z26-1),IF(AA26="N",-Y26,0))</f>
        <v>-46.3</v>
      </c>
      <c r="AC26" s="22">
        <f t="shared" si="13"/>
        <v>0</v>
      </c>
      <c r="AH26" t="s">
        <v>3</v>
      </c>
      <c r="AI26" t="s">
        <v>12</v>
      </c>
      <c r="AJ26" s="2">
        <v>10</v>
      </c>
      <c r="AK26" s="2">
        <v>2.5</v>
      </c>
      <c r="AL26" s="5" t="s">
        <v>17</v>
      </c>
      <c r="AM26" s="22">
        <f t="shared" ref="AM26:AM28" si="17">AM25+IF(AL26="Y",AJ26*(AK26-1),IF(AL26="N",-AJ26,0))</f>
        <v>-45.5</v>
      </c>
    </row>
    <row r="27" spans="1:43" x14ac:dyDescent="0.25">
      <c r="A27" t="s">
        <v>4</v>
      </c>
      <c r="B27" t="s">
        <v>12</v>
      </c>
      <c r="C27" s="2">
        <v>10</v>
      </c>
      <c r="D27" s="2">
        <v>2.15</v>
      </c>
      <c r="E27" s="5" t="s">
        <v>16</v>
      </c>
      <c r="F27" s="2">
        <f t="shared" si="14"/>
        <v>4.2999999999999972</v>
      </c>
      <c r="G27" s="22">
        <f t="shared" si="11"/>
        <v>0</v>
      </c>
      <c r="L27" t="s">
        <v>4</v>
      </c>
      <c r="M27" t="s">
        <v>12</v>
      </c>
      <c r="N27" s="2">
        <v>10</v>
      </c>
      <c r="O27" s="2">
        <v>2.15</v>
      </c>
      <c r="P27" s="5" t="s">
        <v>16</v>
      </c>
      <c r="Q27" s="2">
        <f t="shared" si="15"/>
        <v>-49</v>
      </c>
      <c r="R27" s="22">
        <f t="shared" si="12"/>
        <v>0</v>
      </c>
      <c r="W27" t="s">
        <v>4</v>
      </c>
      <c r="X27" t="s">
        <v>12</v>
      </c>
      <c r="Y27" s="2">
        <v>10</v>
      </c>
      <c r="Z27" s="2">
        <v>2.15</v>
      </c>
      <c r="AA27" s="5" t="s">
        <v>16</v>
      </c>
      <c r="AB27" s="2">
        <f t="shared" si="16"/>
        <v>-34.799999999999997</v>
      </c>
      <c r="AC27" s="22">
        <f t="shared" si="13"/>
        <v>0</v>
      </c>
      <c r="AH27" t="s">
        <v>4</v>
      </c>
      <c r="AI27" t="s">
        <v>12</v>
      </c>
      <c r="AJ27" s="2">
        <v>10</v>
      </c>
      <c r="AK27" s="2">
        <v>2.15</v>
      </c>
      <c r="AL27" s="5" t="s">
        <v>16</v>
      </c>
      <c r="AM27" s="22">
        <f t="shared" si="17"/>
        <v>-34</v>
      </c>
    </row>
    <row r="28" spans="1:43" x14ac:dyDescent="0.25">
      <c r="A28" t="s">
        <v>5</v>
      </c>
      <c r="B28" t="s">
        <v>12</v>
      </c>
      <c r="C28" s="2">
        <v>10</v>
      </c>
      <c r="D28" s="2">
        <v>2.9</v>
      </c>
      <c r="E28" s="5" t="s">
        <v>17</v>
      </c>
      <c r="F28" s="2">
        <f t="shared" si="14"/>
        <v>-5.7000000000000028</v>
      </c>
      <c r="G28" s="22">
        <f t="shared" si="11"/>
        <v>0</v>
      </c>
      <c r="L28" t="s">
        <v>5</v>
      </c>
      <c r="M28" t="s">
        <v>12</v>
      </c>
      <c r="N28" s="2">
        <v>10</v>
      </c>
      <c r="O28" s="2">
        <v>2.9</v>
      </c>
      <c r="P28" s="5" t="s">
        <v>17</v>
      </c>
      <c r="Q28" s="2">
        <f t="shared" si="15"/>
        <v>-59</v>
      </c>
      <c r="R28" s="22">
        <f t="shared" si="12"/>
        <v>0</v>
      </c>
      <c r="W28" t="s">
        <v>5</v>
      </c>
      <c r="X28" t="s">
        <v>12</v>
      </c>
      <c r="Y28" s="2">
        <v>10</v>
      </c>
      <c r="Z28" s="2">
        <v>2.9</v>
      </c>
      <c r="AA28" s="5" t="s">
        <v>17</v>
      </c>
      <c r="AB28" s="2">
        <f t="shared" si="16"/>
        <v>-44.8</v>
      </c>
      <c r="AC28" s="22">
        <f t="shared" si="13"/>
        <v>0</v>
      </c>
      <c r="AH28" t="s">
        <v>5</v>
      </c>
      <c r="AI28" t="s">
        <v>12</v>
      </c>
      <c r="AJ28" s="2">
        <v>10</v>
      </c>
      <c r="AK28" s="2">
        <v>2.9</v>
      </c>
      <c r="AL28" s="5" t="s">
        <v>17</v>
      </c>
      <c r="AM28" s="22">
        <f t="shared" si="17"/>
        <v>-44</v>
      </c>
    </row>
    <row r="29" spans="1:43" x14ac:dyDescent="0.25">
      <c r="A29" t="s">
        <v>6</v>
      </c>
      <c r="B29" t="s">
        <v>13</v>
      </c>
      <c r="C29" s="2">
        <v>10</v>
      </c>
      <c r="D29" s="2">
        <v>2.1800000000000002</v>
      </c>
      <c r="E29" s="5" t="s">
        <v>16</v>
      </c>
      <c r="F29" s="2">
        <f>F28+IF(E29="Y",C29*(D29-1),IF(E29="N",-C29,0))</f>
        <v>6.0999999999999979</v>
      </c>
      <c r="G29" s="22">
        <f>IF(AND(C29=0,E29="Y"),5*(D29-1),0)</f>
        <v>0</v>
      </c>
      <c r="H29" s="14"/>
      <c r="I29" s="18"/>
      <c r="L29" t="s">
        <v>6</v>
      </c>
      <c r="M29" t="s">
        <v>13</v>
      </c>
      <c r="N29" s="2">
        <v>5</v>
      </c>
      <c r="O29" s="2">
        <v>2.1800000000000002</v>
      </c>
      <c r="P29" s="5" t="s">
        <v>16</v>
      </c>
      <c r="Q29" s="2">
        <f>Q28+IF(P29="Y",N29*(O29-1),IF(P29="N",-N29,0))</f>
        <v>-53.1</v>
      </c>
      <c r="R29" s="22">
        <f>IF(AND(N29=0,P29="Y"),5*(O29-1),0)</f>
        <v>0</v>
      </c>
      <c r="S29" s="14"/>
      <c r="T29" s="18"/>
      <c r="W29" t="s">
        <v>6</v>
      </c>
      <c r="X29" t="s">
        <v>12</v>
      </c>
      <c r="Y29" s="2">
        <v>10</v>
      </c>
      <c r="Z29" s="2">
        <v>2.95</v>
      </c>
      <c r="AA29" s="5" t="s">
        <v>17</v>
      </c>
      <c r="AB29" s="2">
        <f>AB28+IF(AA29="Y",Y29*(Z29-1),IF(AA29="N",-Y29,0))</f>
        <v>-54.8</v>
      </c>
      <c r="AC29" s="22">
        <f>IF(AND(Y29=0,AA29="Y"),5*(Z29-1),0)</f>
        <v>0</v>
      </c>
      <c r="AD29" s="14"/>
      <c r="AE29" s="18"/>
      <c r="AH29" t="s">
        <v>6</v>
      </c>
      <c r="AI29" t="s">
        <v>54</v>
      </c>
      <c r="AJ29" s="2" t="s">
        <v>54</v>
      </c>
      <c r="AK29" s="2" t="s">
        <v>54</v>
      </c>
      <c r="AL29" s="5" t="s">
        <v>54</v>
      </c>
      <c r="AM29" s="22">
        <f>AM28+IF(AL29="Y",AJ29*(AK29-1),IF(AL29="N",-AJ29,0))</f>
        <v>-44</v>
      </c>
      <c r="AN29" s="14"/>
      <c r="AO29" s="18"/>
    </row>
    <row r="30" spans="1:43" x14ac:dyDescent="0.25">
      <c r="A30" t="s">
        <v>7</v>
      </c>
      <c r="B30" t="s">
        <v>13</v>
      </c>
      <c r="C30" s="2">
        <v>10</v>
      </c>
      <c r="D30" s="2">
        <v>2.0499999999999998</v>
      </c>
      <c r="E30" s="5" t="s">
        <v>17</v>
      </c>
      <c r="F30" s="2">
        <f t="shared" ref="F30:F32" si="18">F29+IF(E30="Y",C30*(D30-1),IF(E30="N",-C30,0))</f>
        <v>-3.9000000000000021</v>
      </c>
      <c r="G30" s="22">
        <f t="shared" ref="G30:G32" si="19">IF(AND(C30=0,E30="Y"),5*(D30-1),0)</f>
        <v>0</v>
      </c>
      <c r="L30" t="s">
        <v>7</v>
      </c>
      <c r="M30" t="s">
        <v>13</v>
      </c>
      <c r="N30" s="2">
        <v>10</v>
      </c>
      <c r="O30" s="2">
        <v>2.0499999999999998</v>
      </c>
      <c r="P30" s="5" t="s">
        <v>17</v>
      </c>
      <c r="Q30" s="2">
        <f t="shared" ref="Q30:Q32" si="20">Q29+IF(P30="Y",N30*(O30-1),IF(P30="N",-N30,0))</f>
        <v>-63.1</v>
      </c>
      <c r="R30" s="22">
        <f t="shared" ref="R30:R32" si="21">IF(AND(N30=0,P30="Y"),5*(O30-1),0)</f>
        <v>0</v>
      </c>
      <c r="W30" t="s">
        <v>7</v>
      </c>
      <c r="X30" t="s">
        <v>13</v>
      </c>
      <c r="Y30" s="2">
        <v>10</v>
      </c>
      <c r="Z30" s="2">
        <v>2.0499999999999998</v>
      </c>
      <c r="AA30" s="5" t="s">
        <v>17</v>
      </c>
      <c r="AB30" s="2">
        <f t="shared" ref="AB30:AB32" si="22">AB29+IF(AA30="Y",Y30*(Z30-1),IF(AA30="N",-Y30,0))</f>
        <v>-64.8</v>
      </c>
      <c r="AC30" s="22">
        <f t="shared" ref="AC30:AC32" si="23">IF(AND(Y30=0,AA30="Y"),5*(Z30-1),0)</f>
        <v>0</v>
      </c>
      <c r="AH30" t="s">
        <v>7</v>
      </c>
      <c r="AI30" t="s">
        <v>13</v>
      </c>
      <c r="AJ30" s="2">
        <v>10</v>
      </c>
      <c r="AK30" s="2">
        <v>2.0499999999999998</v>
      </c>
      <c r="AL30" s="5" t="s">
        <v>17</v>
      </c>
      <c r="AM30" s="22">
        <f t="shared" ref="AM30:AM32" si="24">AM29+IF(AL30="Y",AJ30*(AK30-1),IF(AL30="N",-AJ30,0))</f>
        <v>-54</v>
      </c>
    </row>
    <row r="31" spans="1:43" x14ac:dyDescent="0.25">
      <c r="A31" t="s">
        <v>25</v>
      </c>
      <c r="B31" t="s">
        <v>13</v>
      </c>
      <c r="C31" s="2">
        <v>5</v>
      </c>
      <c r="D31" s="2">
        <v>3.6</v>
      </c>
      <c r="E31" s="5" t="s">
        <v>16</v>
      </c>
      <c r="F31" s="2">
        <f t="shared" si="18"/>
        <v>9.0999999999999979</v>
      </c>
      <c r="G31" s="22">
        <f t="shared" si="19"/>
        <v>0</v>
      </c>
      <c r="L31" t="s">
        <v>25</v>
      </c>
      <c r="M31" t="s">
        <v>13</v>
      </c>
      <c r="N31" s="2">
        <v>10</v>
      </c>
      <c r="O31" s="2">
        <v>3.6</v>
      </c>
      <c r="P31" s="5" t="s">
        <v>16</v>
      </c>
      <c r="Q31" s="2">
        <f t="shared" si="20"/>
        <v>-37.1</v>
      </c>
      <c r="R31" s="22">
        <f t="shared" si="21"/>
        <v>0</v>
      </c>
      <c r="W31" t="s">
        <v>25</v>
      </c>
      <c r="X31" t="s">
        <v>12</v>
      </c>
      <c r="Y31" s="2">
        <v>10</v>
      </c>
      <c r="Z31" s="2">
        <v>2.1</v>
      </c>
      <c r="AA31" s="5" t="s">
        <v>17</v>
      </c>
      <c r="AB31" s="2">
        <f t="shared" si="22"/>
        <v>-74.8</v>
      </c>
      <c r="AC31" s="22">
        <f t="shared" si="23"/>
        <v>0</v>
      </c>
      <c r="AH31" t="s">
        <v>25</v>
      </c>
      <c r="AI31" t="s">
        <v>13</v>
      </c>
      <c r="AJ31" s="2">
        <v>10</v>
      </c>
      <c r="AK31" s="2">
        <v>3.6</v>
      </c>
      <c r="AL31" s="5" t="s">
        <v>16</v>
      </c>
      <c r="AM31" s="22">
        <f t="shared" si="24"/>
        <v>-28</v>
      </c>
    </row>
    <row r="32" spans="1:43" x14ac:dyDescent="0.25">
      <c r="A32" t="s">
        <v>8</v>
      </c>
      <c r="B32" t="s">
        <v>22</v>
      </c>
      <c r="C32" s="2">
        <v>0</v>
      </c>
      <c r="D32" s="2">
        <v>1.49</v>
      </c>
      <c r="E32" s="5" t="s">
        <v>17</v>
      </c>
      <c r="F32" s="2">
        <f t="shared" si="18"/>
        <v>9.0999999999999979</v>
      </c>
      <c r="G32" s="22">
        <f t="shared" si="19"/>
        <v>0</v>
      </c>
      <c r="H32" s="14">
        <f>F32-F22</f>
        <v>-13.7</v>
      </c>
      <c r="I32" s="18">
        <f>H32/SUM(C24:C32)</f>
        <v>-0.18266666666666664</v>
      </c>
      <c r="J32" s="20">
        <f>F32/SUM(C3:C32)</f>
        <v>4.0444444444444436E-2</v>
      </c>
      <c r="K32" s="23">
        <f>F32/SUM(C$1:C32)</f>
        <v>4.0444444444444436E-2</v>
      </c>
      <c r="L32" t="s">
        <v>8</v>
      </c>
      <c r="M32" t="s">
        <v>22</v>
      </c>
      <c r="N32" s="2">
        <v>10</v>
      </c>
      <c r="O32" s="2">
        <v>1.49</v>
      </c>
      <c r="P32" s="5" t="s">
        <v>17</v>
      </c>
      <c r="Q32" s="2">
        <f t="shared" si="20"/>
        <v>-47.1</v>
      </c>
      <c r="R32" s="22">
        <f t="shared" si="21"/>
        <v>0</v>
      </c>
      <c r="S32" s="14">
        <f>Q32-Q22</f>
        <v>-16.600000000000001</v>
      </c>
      <c r="T32" s="18">
        <f>S32/SUM(N24:N32)</f>
        <v>-0.19529411764705884</v>
      </c>
      <c r="U32" s="20">
        <v>0</v>
      </c>
      <c r="V32" s="23">
        <f>Q32/SUM(N$1:N32)</f>
        <v>-0.33642857142857147</v>
      </c>
      <c r="W32" t="s">
        <v>8</v>
      </c>
      <c r="X32" t="s">
        <v>13</v>
      </c>
      <c r="Y32" s="2">
        <v>10</v>
      </c>
      <c r="Z32" s="2">
        <v>3.15</v>
      </c>
      <c r="AA32" s="5" t="s">
        <v>16</v>
      </c>
      <c r="AB32" s="2">
        <f t="shared" si="22"/>
        <v>-53.3</v>
      </c>
      <c r="AC32" s="22">
        <f t="shared" si="23"/>
        <v>0</v>
      </c>
      <c r="AD32" s="14">
        <f>AB32-AB22</f>
        <v>-37</v>
      </c>
      <c r="AE32" s="18">
        <f>AD32/SUM(Y24:Y32)</f>
        <v>-0.41111111111111109</v>
      </c>
      <c r="AF32" s="20">
        <v>0</v>
      </c>
      <c r="AG32" s="23">
        <f>AB32/SUM(Y$1:Y32)</f>
        <v>-0.35533333333333333</v>
      </c>
      <c r="AH32" t="s">
        <v>8</v>
      </c>
      <c r="AI32" t="s">
        <v>22</v>
      </c>
      <c r="AJ32" s="2">
        <v>10</v>
      </c>
      <c r="AK32" s="2">
        <v>1.49</v>
      </c>
      <c r="AL32" s="5" t="s">
        <v>17</v>
      </c>
      <c r="AM32" s="22">
        <f t="shared" si="24"/>
        <v>-38</v>
      </c>
      <c r="AN32" s="14">
        <f>AM32-AM22</f>
        <v>-12.5</v>
      </c>
      <c r="AO32" s="18">
        <f>AN32/SUM(AJ24:AJ32)</f>
        <v>-0.17857142857142858</v>
      </c>
      <c r="AP32" s="20">
        <v>0</v>
      </c>
      <c r="AQ32" s="23">
        <f>AM32/SUM(AJ$1:AJ32)</f>
        <v>-0.31666666666666665</v>
      </c>
    </row>
    <row r="33" spans="1:43" x14ac:dyDescent="0.25">
      <c r="A33" s="1">
        <v>17</v>
      </c>
      <c r="C33" s="2"/>
      <c r="D33" s="2"/>
      <c r="E33" s="5"/>
      <c r="F33" s="2"/>
      <c r="G33" s="22"/>
      <c r="L33" s="1">
        <v>17</v>
      </c>
      <c r="N33" s="2"/>
      <c r="O33" s="2"/>
      <c r="P33" s="5"/>
      <c r="Q33" s="2"/>
      <c r="R33" s="22"/>
      <c r="W33" s="1">
        <v>17</v>
      </c>
      <c r="Y33" s="2"/>
      <c r="Z33" s="2"/>
      <c r="AA33" s="5"/>
      <c r="AB33" s="2"/>
      <c r="AC33" s="22"/>
      <c r="AH33" s="1">
        <v>17</v>
      </c>
      <c r="AJ33" s="2"/>
      <c r="AK33" s="2"/>
      <c r="AL33" s="5"/>
      <c r="AM33" s="22"/>
    </row>
    <row r="34" spans="1:43" x14ac:dyDescent="0.25">
      <c r="A34" t="s">
        <v>1</v>
      </c>
      <c r="B34" t="s">
        <v>13</v>
      </c>
      <c r="C34" s="2">
        <v>5</v>
      </c>
      <c r="D34" s="2">
        <v>2.6</v>
      </c>
      <c r="E34" s="5" t="s">
        <v>17</v>
      </c>
      <c r="F34" s="2">
        <f>F32+IF(E34="Y",C34*(D34-1),IF(E34="N",-C34,0))</f>
        <v>4.0999999999999979</v>
      </c>
      <c r="G34" s="22">
        <f t="shared" ref="G34:G38" si="25">IF(AND(C34=0,E34="Y"),5*(D34-1),0)</f>
        <v>0</v>
      </c>
      <c r="L34" t="s">
        <v>1</v>
      </c>
      <c r="M34" t="s">
        <v>13</v>
      </c>
      <c r="N34" s="2">
        <v>10</v>
      </c>
      <c r="O34" s="2">
        <v>2.6</v>
      </c>
      <c r="P34" s="5" t="s">
        <v>17</v>
      </c>
      <c r="Q34" s="2">
        <f>Q32+IF(P34="Y",N34*(O34-1),IF(P34="N",-N34,0))</f>
        <v>-57.1</v>
      </c>
      <c r="R34" s="22">
        <f t="shared" ref="R34:R38" si="26">IF(AND(N34=0,P34="Y"),5*(O34-1),0)</f>
        <v>0</v>
      </c>
      <c r="W34" t="s">
        <v>1</v>
      </c>
      <c r="X34" t="s">
        <v>13</v>
      </c>
      <c r="Y34" s="2">
        <v>10</v>
      </c>
      <c r="Z34" s="2">
        <v>2.6</v>
      </c>
      <c r="AA34" s="5" t="s">
        <v>17</v>
      </c>
      <c r="AB34" s="2">
        <f>AB32+IF(AA34="Y",Y34*(Z34-1),IF(AA34="N",-Y34,0))</f>
        <v>-63.3</v>
      </c>
      <c r="AC34" s="22">
        <f t="shared" ref="AC34:AC38" si="27">IF(AND(Y34=0,AA34="Y"),5*(Z34-1),0)</f>
        <v>0</v>
      </c>
      <c r="AH34" t="s">
        <v>1</v>
      </c>
      <c r="AI34" t="s">
        <v>13</v>
      </c>
      <c r="AJ34" s="2">
        <v>10</v>
      </c>
      <c r="AK34" s="2">
        <v>2.6</v>
      </c>
      <c r="AL34" s="5" t="s">
        <v>17</v>
      </c>
      <c r="AM34" s="22">
        <f>AM32+IF(AL34="Y",AJ34*(AK34-1),IF(AL34="N",-AJ34,0))</f>
        <v>-48</v>
      </c>
    </row>
    <row r="35" spans="1:43" x14ac:dyDescent="0.25">
      <c r="A35" t="s">
        <v>2</v>
      </c>
      <c r="B35" t="s">
        <v>13</v>
      </c>
      <c r="C35" s="2">
        <v>0</v>
      </c>
      <c r="D35" s="2">
        <v>2.2000000000000002</v>
      </c>
      <c r="E35" s="5" t="s">
        <v>16</v>
      </c>
      <c r="F35" s="2">
        <f>F34+IF(E35="Y",C35*(D35-1),IF(E35="N",-C35,0))</f>
        <v>4.0999999999999979</v>
      </c>
      <c r="G35" s="22">
        <f t="shared" si="25"/>
        <v>6.0000000000000009</v>
      </c>
      <c r="L35" t="s">
        <v>2</v>
      </c>
      <c r="M35" t="s">
        <v>12</v>
      </c>
      <c r="N35" s="2">
        <v>5</v>
      </c>
      <c r="O35" s="2">
        <v>3.05</v>
      </c>
      <c r="P35" s="5" t="s">
        <v>17</v>
      </c>
      <c r="Q35" s="2">
        <f>Q34+IF(P35="Y",N35*(O35-1),IF(P35="N",-N35,0))</f>
        <v>-62.1</v>
      </c>
      <c r="R35" s="22">
        <f t="shared" si="26"/>
        <v>0</v>
      </c>
      <c r="W35" t="s">
        <v>2</v>
      </c>
      <c r="X35" t="s">
        <v>12</v>
      </c>
      <c r="Y35" s="2">
        <v>10</v>
      </c>
      <c r="Z35" s="2">
        <v>3.05</v>
      </c>
      <c r="AA35" s="5" t="s">
        <v>17</v>
      </c>
      <c r="AB35" s="2">
        <f>AB34+IF(AA35="Y",Y35*(Z35-1),IF(AA35="N",-Y35,0))</f>
        <v>-73.3</v>
      </c>
      <c r="AC35" s="22">
        <f t="shared" si="27"/>
        <v>0</v>
      </c>
      <c r="AH35" t="s">
        <v>2</v>
      </c>
      <c r="AI35" t="s">
        <v>54</v>
      </c>
      <c r="AJ35" s="2" t="s">
        <v>54</v>
      </c>
      <c r="AK35" s="2" t="s">
        <v>54</v>
      </c>
      <c r="AL35" s="5" t="s">
        <v>54</v>
      </c>
      <c r="AM35" s="22">
        <f>AM34+IF(AL35="Y",AJ35*(AK35-1),IF(AL35="N",-AJ35,0))</f>
        <v>-48</v>
      </c>
    </row>
    <row r="36" spans="1:43" x14ac:dyDescent="0.25">
      <c r="A36" t="s">
        <v>3</v>
      </c>
      <c r="B36" t="s">
        <v>21</v>
      </c>
      <c r="C36" s="2">
        <v>0</v>
      </c>
      <c r="D36" s="2">
        <v>1.06</v>
      </c>
      <c r="E36" s="5" t="s">
        <v>16</v>
      </c>
      <c r="F36" s="2">
        <f t="shared" ref="F36:F38" si="28">F35+IF(E36="Y",C36*(D36-1),IF(E36="N",-C36,0))</f>
        <v>4.0999999999999979</v>
      </c>
      <c r="G36" s="22">
        <f t="shared" si="25"/>
        <v>0.30000000000000027</v>
      </c>
      <c r="L36" t="s">
        <v>3</v>
      </c>
      <c r="M36" t="s">
        <v>21</v>
      </c>
      <c r="N36" s="2">
        <v>0</v>
      </c>
      <c r="O36" s="2">
        <v>1.06</v>
      </c>
      <c r="P36" s="5" t="s">
        <v>16</v>
      </c>
      <c r="Q36" s="2">
        <f t="shared" ref="Q36:Q38" si="29">Q35+IF(P36="Y",N36*(O36-1),IF(P36="N",-N36,0))</f>
        <v>-62.1</v>
      </c>
      <c r="R36" s="22">
        <f t="shared" si="26"/>
        <v>0.30000000000000027</v>
      </c>
      <c r="W36" t="s">
        <v>3</v>
      </c>
      <c r="X36" t="s">
        <v>12</v>
      </c>
      <c r="Y36" s="2">
        <v>10</v>
      </c>
      <c r="Z36" s="2">
        <v>8.5</v>
      </c>
      <c r="AA36" s="5" t="s">
        <v>17</v>
      </c>
      <c r="AB36" s="2">
        <f t="shared" ref="AB36:AB38" si="30">AB35+IF(AA36="Y",Y36*(Z36-1),IF(AA36="N",-Y36,0))</f>
        <v>-83.3</v>
      </c>
      <c r="AC36" s="22">
        <f t="shared" si="27"/>
        <v>0</v>
      </c>
      <c r="AH36" t="s">
        <v>3</v>
      </c>
      <c r="AI36" t="s">
        <v>54</v>
      </c>
      <c r="AJ36" s="2" t="s">
        <v>54</v>
      </c>
      <c r="AK36" s="2" t="s">
        <v>54</v>
      </c>
      <c r="AL36" s="5" t="s">
        <v>54</v>
      </c>
      <c r="AM36" s="22">
        <f t="shared" ref="AM36:AM38" si="31">AM35+IF(AL36="Y",AJ36*(AK36-1),IF(AL36="N",-AJ36,0))</f>
        <v>-48</v>
      </c>
    </row>
    <row r="37" spans="1:43" x14ac:dyDescent="0.25">
      <c r="A37" t="s">
        <v>4</v>
      </c>
      <c r="B37" t="s">
        <v>12</v>
      </c>
      <c r="C37" s="2">
        <v>10</v>
      </c>
      <c r="D37" s="2">
        <v>2.25</v>
      </c>
      <c r="E37" s="5" t="s">
        <v>16</v>
      </c>
      <c r="F37" s="2">
        <f t="shared" si="28"/>
        <v>16.599999999999998</v>
      </c>
      <c r="G37" s="22">
        <f t="shared" si="25"/>
        <v>0</v>
      </c>
      <c r="L37" t="s">
        <v>4</v>
      </c>
      <c r="M37" t="s">
        <v>12</v>
      </c>
      <c r="N37" s="2">
        <v>10</v>
      </c>
      <c r="O37" s="2">
        <v>2.25</v>
      </c>
      <c r="P37" s="5" t="s">
        <v>16</v>
      </c>
      <c r="Q37" s="2">
        <f t="shared" si="29"/>
        <v>-49.6</v>
      </c>
      <c r="R37" s="22">
        <f t="shared" si="26"/>
        <v>0</v>
      </c>
      <c r="W37" t="s">
        <v>4</v>
      </c>
      <c r="X37" t="s">
        <v>13</v>
      </c>
      <c r="Y37" s="2">
        <v>10</v>
      </c>
      <c r="Z37" s="2">
        <v>4.4000000000000004</v>
      </c>
      <c r="AA37" s="5" t="s">
        <v>17</v>
      </c>
      <c r="AB37" s="2">
        <f t="shared" si="30"/>
        <v>-93.3</v>
      </c>
      <c r="AC37" s="22">
        <f t="shared" si="27"/>
        <v>0</v>
      </c>
      <c r="AH37" t="s">
        <v>4</v>
      </c>
      <c r="AI37" t="s">
        <v>12</v>
      </c>
      <c r="AJ37" s="2">
        <v>10</v>
      </c>
      <c r="AK37" s="2">
        <v>2.25</v>
      </c>
      <c r="AL37" s="5" t="s">
        <v>16</v>
      </c>
      <c r="AM37" s="22">
        <f t="shared" si="31"/>
        <v>-35.5</v>
      </c>
    </row>
    <row r="38" spans="1:43" x14ac:dyDescent="0.25">
      <c r="A38" t="s">
        <v>5</v>
      </c>
      <c r="B38" t="s">
        <v>13</v>
      </c>
      <c r="C38" s="2">
        <v>5</v>
      </c>
      <c r="D38" s="2">
        <v>2.15</v>
      </c>
      <c r="E38" s="5" t="s">
        <v>16</v>
      </c>
      <c r="F38" s="2">
        <f t="shared" si="28"/>
        <v>22.349999999999998</v>
      </c>
      <c r="G38" s="22">
        <f t="shared" si="25"/>
        <v>0</v>
      </c>
      <c r="L38" t="s">
        <v>5</v>
      </c>
      <c r="M38" t="s">
        <v>13</v>
      </c>
      <c r="N38" s="2">
        <v>10</v>
      </c>
      <c r="O38" s="2">
        <v>2.15</v>
      </c>
      <c r="P38" s="5" t="s">
        <v>16</v>
      </c>
      <c r="Q38" s="2">
        <f t="shared" si="29"/>
        <v>-38.1</v>
      </c>
      <c r="R38" s="22">
        <f t="shared" si="26"/>
        <v>0</v>
      </c>
      <c r="W38" t="s">
        <v>5</v>
      </c>
      <c r="X38" t="s">
        <v>12</v>
      </c>
      <c r="Y38" s="2">
        <v>10</v>
      </c>
      <c r="Z38" s="2">
        <v>3.1</v>
      </c>
      <c r="AA38" s="5" t="s">
        <v>17</v>
      </c>
      <c r="AB38" s="2">
        <f t="shared" si="30"/>
        <v>-103.3</v>
      </c>
      <c r="AC38" s="22">
        <f t="shared" si="27"/>
        <v>0</v>
      </c>
      <c r="AH38" t="s">
        <v>5</v>
      </c>
      <c r="AI38" t="s">
        <v>13</v>
      </c>
      <c r="AJ38" s="2">
        <v>10</v>
      </c>
      <c r="AK38" s="2">
        <v>2.15</v>
      </c>
      <c r="AL38" s="5" t="s">
        <v>16</v>
      </c>
      <c r="AM38" s="22">
        <f t="shared" si="31"/>
        <v>-24</v>
      </c>
    </row>
    <row r="39" spans="1:43" x14ac:dyDescent="0.25">
      <c r="A39" t="s">
        <v>6</v>
      </c>
      <c r="B39" t="s">
        <v>12</v>
      </c>
      <c r="C39" s="2">
        <v>10</v>
      </c>
      <c r="D39" s="2">
        <v>2.25</v>
      </c>
      <c r="E39" s="5" t="s">
        <v>16</v>
      </c>
      <c r="F39" s="2">
        <f>F38+IF(E39="Y",C39*(D39-1),IF(E39="N",-C39,0))</f>
        <v>34.849999999999994</v>
      </c>
      <c r="G39" s="22">
        <f>IF(AND(C39=0,E39="Y"),5*(D39-1),0)</f>
        <v>0</v>
      </c>
      <c r="H39" s="14"/>
      <c r="I39" s="18"/>
      <c r="L39" t="s">
        <v>6</v>
      </c>
      <c r="M39" t="s">
        <v>12</v>
      </c>
      <c r="N39" s="2">
        <v>10</v>
      </c>
      <c r="O39" s="2">
        <v>2.25</v>
      </c>
      <c r="P39" s="5" t="s">
        <v>16</v>
      </c>
      <c r="Q39" s="2">
        <f>Q38+IF(P39="Y",N39*(O39-1),IF(P39="N",-N39,0))</f>
        <v>-25.6</v>
      </c>
      <c r="R39" s="22">
        <f>IF(AND(N39=0,P39="Y"),5*(O39-1),0)</f>
        <v>0</v>
      </c>
      <c r="S39" s="14"/>
      <c r="T39" s="18"/>
      <c r="W39" t="s">
        <v>6</v>
      </c>
      <c r="X39" t="s">
        <v>12</v>
      </c>
      <c r="Y39" s="2">
        <v>10</v>
      </c>
      <c r="Z39" s="2">
        <v>2.25</v>
      </c>
      <c r="AA39" s="5" t="s">
        <v>16</v>
      </c>
      <c r="AB39" s="2">
        <f>AB38+IF(AA39="Y",Y39*(Z39-1),IF(AA39="N",-Y39,0))</f>
        <v>-90.8</v>
      </c>
      <c r="AC39" s="22">
        <f>IF(AND(Y39=0,AA39="Y"),5*(Z39-1),0)</f>
        <v>0</v>
      </c>
      <c r="AD39" s="14"/>
      <c r="AE39" s="18"/>
      <c r="AH39" t="s">
        <v>6</v>
      </c>
      <c r="AI39" t="s">
        <v>12</v>
      </c>
      <c r="AJ39" s="2">
        <v>10</v>
      </c>
      <c r="AK39" s="2">
        <v>2.25</v>
      </c>
      <c r="AL39" s="5" t="s">
        <v>16</v>
      </c>
      <c r="AM39" s="22">
        <f>AM38+IF(AL39="Y",AJ39*(AK39-1),IF(AL39="N",-AJ39,0))</f>
        <v>-11.5</v>
      </c>
      <c r="AN39" s="14"/>
      <c r="AO39" s="18"/>
    </row>
    <row r="40" spans="1:43" x14ac:dyDescent="0.25">
      <c r="A40" t="s">
        <v>7</v>
      </c>
      <c r="B40" t="s">
        <v>12</v>
      </c>
      <c r="C40" s="2">
        <v>10</v>
      </c>
      <c r="D40" s="2">
        <v>2.85</v>
      </c>
      <c r="E40" s="5" t="s">
        <v>17</v>
      </c>
      <c r="F40" s="2">
        <f t="shared" ref="F40:F42" si="32">F39+IF(E40="Y",C40*(D40-1),IF(E40="N",-C40,0))</f>
        <v>24.849999999999994</v>
      </c>
      <c r="G40" s="22">
        <f t="shared" ref="G40:G42" si="33">IF(AND(C40=0,E40="Y"),5*(D40-1),0)</f>
        <v>0</v>
      </c>
      <c r="L40" t="s">
        <v>7</v>
      </c>
      <c r="M40" t="s">
        <v>12</v>
      </c>
      <c r="N40" s="2">
        <v>10</v>
      </c>
      <c r="O40" s="2">
        <v>2.85</v>
      </c>
      <c r="P40" s="5" t="s">
        <v>17</v>
      </c>
      <c r="Q40" s="2">
        <f t="shared" ref="Q40:Q42" si="34">Q39+IF(P40="Y",N40*(O40-1),IF(P40="N",-N40,0))</f>
        <v>-35.6</v>
      </c>
      <c r="R40" s="22">
        <f t="shared" ref="R40:R42" si="35">IF(AND(N40=0,P40="Y"),5*(O40-1),0)</f>
        <v>0</v>
      </c>
      <c r="W40" t="s">
        <v>7</v>
      </c>
      <c r="X40" t="s">
        <v>13</v>
      </c>
      <c r="Y40" s="2">
        <v>10</v>
      </c>
      <c r="Z40" s="2">
        <v>9</v>
      </c>
      <c r="AA40" s="5" t="s">
        <v>17</v>
      </c>
      <c r="AB40" s="2">
        <f t="shared" ref="AB40:AB42" si="36">AB39+IF(AA40="Y",Y40*(Z40-1),IF(AA40="N",-Y40,0))</f>
        <v>-100.8</v>
      </c>
      <c r="AC40" s="22">
        <f t="shared" ref="AC40:AC42" si="37">IF(AND(Y40=0,AA40="Y"),5*(Z40-1),0)</f>
        <v>0</v>
      </c>
      <c r="AH40" t="s">
        <v>7</v>
      </c>
      <c r="AI40" t="s">
        <v>12</v>
      </c>
      <c r="AJ40" s="2">
        <v>10</v>
      </c>
      <c r="AK40" s="2">
        <v>2.85</v>
      </c>
      <c r="AL40" s="5" t="s">
        <v>17</v>
      </c>
      <c r="AM40" s="22">
        <f t="shared" ref="AM40:AM42" si="38">AM39+IF(AL40="Y",AJ40*(AK40-1),IF(AL40="N",-AJ40,0))</f>
        <v>-21.5</v>
      </c>
    </row>
    <row r="41" spans="1:43" x14ac:dyDescent="0.25">
      <c r="A41" t="s">
        <v>25</v>
      </c>
      <c r="B41" t="s">
        <v>13</v>
      </c>
      <c r="C41" s="2">
        <v>10</v>
      </c>
      <c r="D41" s="2">
        <v>2.4500000000000002</v>
      </c>
      <c r="E41" s="5" t="s">
        <v>17</v>
      </c>
      <c r="F41" s="2">
        <f t="shared" si="32"/>
        <v>14.849999999999994</v>
      </c>
      <c r="G41" s="22">
        <f t="shared" si="33"/>
        <v>0</v>
      </c>
      <c r="L41" t="s">
        <v>25</v>
      </c>
      <c r="M41" t="s">
        <v>13</v>
      </c>
      <c r="N41" s="2">
        <v>10</v>
      </c>
      <c r="O41" s="2">
        <v>2.4500000000000002</v>
      </c>
      <c r="P41" s="5" t="s">
        <v>17</v>
      </c>
      <c r="Q41" s="2">
        <f t="shared" si="34"/>
        <v>-45.6</v>
      </c>
      <c r="R41" s="22">
        <f t="shared" si="35"/>
        <v>0</v>
      </c>
      <c r="W41" t="s">
        <v>25</v>
      </c>
      <c r="X41" t="s">
        <v>12</v>
      </c>
      <c r="Y41" s="2">
        <v>10</v>
      </c>
      <c r="Z41" s="2">
        <v>2.4</v>
      </c>
      <c r="AA41" s="5" t="s">
        <v>16</v>
      </c>
      <c r="AB41" s="2">
        <f t="shared" si="36"/>
        <v>-86.8</v>
      </c>
      <c r="AC41" s="22">
        <f t="shared" si="37"/>
        <v>0</v>
      </c>
      <c r="AH41" t="s">
        <v>25</v>
      </c>
      <c r="AI41" t="s">
        <v>13</v>
      </c>
      <c r="AJ41" s="2">
        <v>10</v>
      </c>
      <c r="AK41" s="2">
        <v>2.4500000000000002</v>
      </c>
      <c r="AL41" s="5" t="s">
        <v>17</v>
      </c>
      <c r="AM41" s="22">
        <f t="shared" si="38"/>
        <v>-31.5</v>
      </c>
    </row>
    <row r="42" spans="1:43" x14ac:dyDescent="0.25">
      <c r="A42" t="s">
        <v>8</v>
      </c>
      <c r="B42" t="s">
        <v>13</v>
      </c>
      <c r="C42" s="2">
        <v>10</v>
      </c>
      <c r="D42" s="2">
        <v>2.75</v>
      </c>
      <c r="E42" s="5" t="s">
        <v>17</v>
      </c>
      <c r="F42" s="2">
        <f t="shared" si="32"/>
        <v>4.8499999999999943</v>
      </c>
      <c r="G42" s="22">
        <f t="shared" si="33"/>
        <v>0</v>
      </c>
      <c r="H42" s="14">
        <f>F42-F32</f>
        <v>-4.2500000000000036</v>
      </c>
      <c r="I42" s="18">
        <f>H42/SUM(C34:C42)</f>
        <v>-7.0833333333333387E-2</v>
      </c>
      <c r="J42" s="20">
        <f>(F42-F9)/SUM(C11:C42)</f>
        <v>-0.18021739130434783</v>
      </c>
      <c r="K42" s="23">
        <f>F42/SUM(C$1:C42)</f>
        <v>1.7017543859649101E-2</v>
      </c>
      <c r="L42" t="s">
        <v>8</v>
      </c>
      <c r="M42" t="s">
        <v>13</v>
      </c>
      <c r="N42" s="2">
        <v>10</v>
      </c>
      <c r="O42" s="2">
        <v>2.75</v>
      </c>
      <c r="P42" s="5" t="s">
        <v>17</v>
      </c>
      <c r="Q42" s="2">
        <f t="shared" si="34"/>
        <v>-55.6</v>
      </c>
      <c r="R42" s="22">
        <f t="shared" si="35"/>
        <v>0</v>
      </c>
      <c r="S42" s="14">
        <f>Q42-Q32</f>
        <v>-8.5</v>
      </c>
      <c r="T42" s="18">
        <f>S42/SUM(N34:N42)</f>
        <v>-0.11333333333333333</v>
      </c>
      <c r="U42" s="20">
        <v>0</v>
      </c>
      <c r="V42" s="23">
        <f>Q42/SUM(N$1:N42)</f>
        <v>-0.25860465116279069</v>
      </c>
      <c r="W42" t="s">
        <v>8</v>
      </c>
      <c r="X42" t="s">
        <v>13</v>
      </c>
      <c r="Y42" s="2">
        <v>10</v>
      </c>
      <c r="Z42" s="2">
        <v>2.75</v>
      </c>
      <c r="AA42" s="5" t="s">
        <v>17</v>
      </c>
      <c r="AB42" s="2">
        <f t="shared" si="36"/>
        <v>-96.8</v>
      </c>
      <c r="AC42" s="22">
        <f t="shared" si="37"/>
        <v>0</v>
      </c>
      <c r="AD42" s="14">
        <f>AB42-AB32</f>
        <v>-43.5</v>
      </c>
      <c r="AE42" s="18">
        <f>AD42/SUM(Y34:Y42)</f>
        <v>-0.48333333333333334</v>
      </c>
      <c r="AF42" s="20">
        <v>0</v>
      </c>
      <c r="AG42" s="23">
        <f>AB42/SUM(Y$1:Y42)</f>
        <v>-0.40333333333333332</v>
      </c>
      <c r="AH42" t="s">
        <v>8</v>
      </c>
      <c r="AI42" t="s">
        <v>13</v>
      </c>
      <c r="AJ42" s="2">
        <v>10</v>
      </c>
      <c r="AK42" s="2">
        <v>2.75</v>
      </c>
      <c r="AL42" s="5" t="s">
        <v>17</v>
      </c>
      <c r="AM42" s="22">
        <f t="shared" si="38"/>
        <v>-41.5</v>
      </c>
      <c r="AN42" s="14">
        <f>AM42-AM32</f>
        <v>-3.5</v>
      </c>
      <c r="AO42" s="18">
        <f>AN42/SUM(AJ34:AJ42)</f>
        <v>-0.05</v>
      </c>
      <c r="AP42" s="20">
        <v>0</v>
      </c>
      <c r="AQ42" s="23">
        <f>AM42/SUM(AJ$1:AJ42)</f>
        <v>-0.21842105263157896</v>
      </c>
    </row>
    <row r="43" spans="1:43" x14ac:dyDescent="0.25">
      <c r="A43" s="1">
        <v>18</v>
      </c>
      <c r="C43" s="2"/>
      <c r="D43" s="2"/>
      <c r="E43" s="5"/>
      <c r="F43" s="2"/>
      <c r="G43" s="22"/>
      <c r="L43" s="1">
        <v>18</v>
      </c>
      <c r="N43" s="2"/>
      <c r="O43" s="2"/>
      <c r="P43" s="5"/>
      <c r="Q43" s="2"/>
      <c r="R43" s="22"/>
      <c r="W43" s="1">
        <v>18</v>
      </c>
      <c r="Y43" s="2"/>
      <c r="Z43" s="2"/>
      <c r="AA43" s="5"/>
      <c r="AB43" s="2"/>
      <c r="AC43" s="22"/>
      <c r="AH43" s="1">
        <v>18</v>
      </c>
      <c r="AJ43" s="2"/>
      <c r="AK43" s="2"/>
      <c r="AL43" s="5"/>
      <c r="AM43" s="22"/>
    </row>
    <row r="44" spans="1:43" x14ac:dyDescent="0.25">
      <c r="A44" t="s">
        <v>1</v>
      </c>
      <c r="B44" t="s">
        <v>12</v>
      </c>
      <c r="C44" s="2">
        <v>10</v>
      </c>
      <c r="D44" s="2">
        <v>2.35</v>
      </c>
      <c r="E44" s="5" t="s">
        <v>16</v>
      </c>
      <c r="F44" s="2">
        <f>F42+IF(E44="Y",C44*(D44-1),IF(E44="N",-C44,0))</f>
        <v>18.349999999999994</v>
      </c>
      <c r="G44" s="22">
        <f t="shared" ref="G44:G48" si="39">IF(AND(C44=0,E44="Y"),5*(D44-1),0)</f>
        <v>0</v>
      </c>
      <c r="L44" t="s">
        <v>1</v>
      </c>
      <c r="M44" t="s">
        <v>12</v>
      </c>
      <c r="N44" s="2">
        <v>5</v>
      </c>
      <c r="O44" s="2">
        <v>2.35</v>
      </c>
      <c r="P44" s="5" t="s">
        <v>16</v>
      </c>
      <c r="Q44" s="2">
        <f>Q42+IF(P44="Y",N44*(O44-1),IF(P44="N",-N44,0))</f>
        <v>-48.85</v>
      </c>
      <c r="R44" s="22">
        <f t="shared" ref="R44:R48" si="40">IF(AND(N44=0,P44="Y"),5*(O44-1),0)</f>
        <v>0</v>
      </c>
      <c r="W44" t="s">
        <v>1</v>
      </c>
      <c r="X44" t="s">
        <v>13</v>
      </c>
      <c r="Y44" s="2">
        <v>10</v>
      </c>
      <c r="Z44" s="2">
        <v>2.5499999999999998</v>
      </c>
      <c r="AA44" s="5" t="s">
        <v>17</v>
      </c>
      <c r="AB44" s="2">
        <f>AB42+IF(AA44="Y",Y44*(Z44-1),IF(AA44="N",-Y44,0))</f>
        <v>-106.8</v>
      </c>
      <c r="AC44" s="22">
        <f t="shared" ref="AC44:AC48" si="41">IF(AND(Y44=0,AA44="Y"),5*(Z44-1),0)</f>
        <v>0</v>
      </c>
      <c r="AH44" t="s">
        <v>1</v>
      </c>
      <c r="AI44" t="s">
        <v>54</v>
      </c>
      <c r="AJ44" s="2" t="s">
        <v>54</v>
      </c>
      <c r="AK44" s="2" t="s">
        <v>54</v>
      </c>
      <c r="AL44" s="5" t="s">
        <v>54</v>
      </c>
      <c r="AM44" s="22">
        <f>AM42+IF(AL44="Y",AJ44*(AK44-1),IF(AL44="N",-AJ44,0))</f>
        <v>-41.5</v>
      </c>
    </row>
    <row r="45" spans="1:43" x14ac:dyDescent="0.25">
      <c r="A45" t="s">
        <v>2</v>
      </c>
      <c r="B45" t="s">
        <v>13</v>
      </c>
      <c r="C45" s="2">
        <v>10</v>
      </c>
      <c r="D45" s="2">
        <v>2.5499999999999998</v>
      </c>
      <c r="E45" s="5" t="s">
        <v>17</v>
      </c>
      <c r="F45" s="2">
        <f>F44+IF(E45="Y",C45*(D45-1),IF(E45="N",-C45,0))</f>
        <v>8.3499999999999943</v>
      </c>
      <c r="G45" s="22">
        <f t="shared" si="39"/>
        <v>0</v>
      </c>
      <c r="L45" t="s">
        <v>2</v>
      </c>
      <c r="M45" t="s">
        <v>13</v>
      </c>
      <c r="N45" s="2">
        <v>10</v>
      </c>
      <c r="O45" s="2">
        <v>2.5499999999999998</v>
      </c>
      <c r="P45" s="5" t="s">
        <v>17</v>
      </c>
      <c r="Q45" s="2">
        <f>Q44+IF(P45="Y",N45*(O45-1),IF(P45="N",-N45,0))</f>
        <v>-58.85</v>
      </c>
      <c r="R45" s="22">
        <f t="shared" si="40"/>
        <v>0</v>
      </c>
      <c r="W45" t="s">
        <v>2</v>
      </c>
      <c r="X45" t="s">
        <v>13</v>
      </c>
      <c r="Y45" s="2">
        <v>10</v>
      </c>
      <c r="Z45" s="2">
        <v>2.5499999999999998</v>
      </c>
      <c r="AA45" s="5" t="s">
        <v>17</v>
      </c>
      <c r="AB45" s="2">
        <f>AB44+IF(AA45="Y",Y45*(Z45-1),IF(AA45="N",-Y45,0))</f>
        <v>-116.8</v>
      </c>
      <c r="AC45" s="22">
        <f t="shared" si="41"/>
        <v>0</v>
      </c>
      <c r="AH45" t="s">
        <v>2</v>
      </c>
      <c r="AI45" t="s">
        <v>13</v>
      </c>
      <c r="AJ45" s="2">
        <v>10</v>
      </c>
      <c r="AK45" s="2">
        <v>2.5499999999999998</v>
      </c>
      <c r="AL45" s="5" t="s">
        <v>17</v>
      </c>
      <c r="AM45" s="22">
        <f>AM44+IF(AL45="Y",AJ45*(AK45-1),IF(AL45="N",-AJ45,0))</f>
        <v>-51.5</v>
      </c>
    </row>
    <row r="46" spans="1:43" x14ac:dyDescent="0.25">
      <c r="A46" t="s">
        <v>3</v>
      </c>
      <c r="B46" t="s">
        <v>12</v>
      </c>
      <c r="C46" s="2">
        <v>10</v>
      </c>
      <c r="D46" s="2">
        <v>2.5</v>
      </c>
      <c r="E46" s="5" t="s">
        <v>17</v>
      </c>
      <c r="F46" s="2">
        <f t="shared" ref="F46:F48" si="42">F45+IF(E46="Y",C46*(D46-1),IF(E46="N",-C46,0))</f>
        <v>-1.6500000000000057</v>
      </c>
      <c r="G46" s="22">
        <f t="shared" si="39"/>
        <v>0</v>
      </c>
      <c r="L46" t="s">
        <v>3</v>
      </c>
      <c r="M46" t="s">
        <v>12</v>
      </c>
      <c r="N46" s="2">
        <v>10</v>
      </c>
      <c r="O46" s="2">
        <v>2.5</v>
      </c>
      <c r="P46" s="5" t="s">
        <v>17</v>
      </c>
      <c r="Q46" s="2">
        <f t="shared" ref="Q46:Q48" si="43">Q45+IF(P46="Y",N46*(O46-1),IF(P46="N",-N46,0))</f>
        <v>-68.849999999999994</v>
      </c>
      <c r="R46" s="22">
        <f t="shared" si="40"/>
        <v>0</v>
      </c>
      <c r="W46" t="s">
        <v>3</v>
      </c>
      <c r="X46" t="s">
        <v>13</v>
      </c>
      <c r="Y46" s="2">
        <v>10</v>
      </c>
      <c r="Z46" s="2">
        <v>7</v>
      </c>
      <c r="AA46" s="5" t="s">
        <v>17</v>
      </c>
      <c r="AB46" s="2">
        <f t="shared" ref="AB46:AB48" si="44">AB45+IF(AA46="Y",Y46*(Z46-1),IF(AA46="N",-Y46,0))</f>
        <v>-126.8</v>
      </c>
      <c r="AC46" s="22">
        <f t="shared" si="41"/>
        <v>0</v>
      </c>
      <c r="AH46" t="s">
        <v>3</v>
      </c>
      <c r="AI46" t="s">
        <v>12</v>
      </c>
      <c r="AJ46" s="2">
        <v>10</v>
      </c>
      <c r="AK46" s="2">
        <v>2.5</v>
      </c>
      <c r="AL46" s="5" t="s">
        <v>17</v>
      </c>
      <c r="AM46" s="22">
        <f t="shared" ref="AM46:AM48" si="45">AM45+IF(AL46="Y",AJ46*(AK46-1),IF(AL46="N",-AJ46,0))</f>
        <v>-61.5</v>
      </c>
    </row>
    <row r="47" spans="1:43" x14ac:dyDescent="0.25">
      <c r="A47" t="s">
        <v>4</v>
      </c>
      <c r="B47" t="s">
        <v>13</v>
      </c>
      <c r="C47" s="2">
        <v>5</v>
      </c>
      <c r="D47" s="2">
        <v>2.95</v>
      </c>
      <c r="E47" s="5" t="s">
        <v>17</v>
      </c>
      <c r="F47" s="2">
        <f t="shared" si="42"/>
        <v>-6.6500000000000057</v>
      </c>
      <c r="G47" s="22">
        <f t="shared" si="39"/>
        <v>0</v>
      </c>
      <c r="L47" t="s">
        <v>4</v>
      </c>
      <c r="M47" t="s">
        <v>13</v>
      </c>
      <c r="N47" s="2">
        <v>10</v>
      </c>
      <c r="O47" s="2">
        <v>2.95</v>
      </c>
      <c r="P47" s="5" t="s">
        <v>17</v>
      </c>
      <c r="Q47" s="2">
        <f t="shared" si="43"/>
        <v>-78.849999999999994</v>
      </c>
      <c r="R47" s="22">
        <f t="shared" si="40"/>
        <v>0</v>
      </c>
      <c r="W47" t="s">
        <v>4</v>
      </c>
      <c r="X47" t="s">
        <v>13</v>
      </c>
      <c r="Y47" s="2">
        <v>10</v>
      </c>
      <c r="Z47" s="2">
        <v>2.95</v>
      </c>
      <c r="AA47" s="5" t="s">
        <v>17</v>
      </c>
      <c r="AB47" s="2">
        <f t="shared" si="44"/>
        <v>-136.80000000000001</v>
      </c>
      <c r="AC47" s="22">
        <f t="shared" si="41"/>
        <v>0</v>
      </c>
      <c r="AH47" t="s">
        <v>4</v>
      </c>
      <c r="AI47" t="s">
        <v>13</v>
      </c>
      <c r="AJ47" s="2">
        <v>10</v>
      </c>
      <c r="AK47" s="2">
        <v>2.95</v>
      </c>
      <c r="AL47" s="5" t="s">
        <v>17</v>
      </c>
      <c r="AM47" s="22">
        <f t="shared" si="45"/>
        <v>-71.5</v>
      </c>
    </row>
    <row r="48" spans="1:43" x14ac:dyDescent="0.25">
      <c r="A48" t="s">
        <v>5</v>
      </c>
      <c r="B48" t="s">
        <v>13</v>
      </c>
      <c r="C48" s="2">
        <v>0</v>
      </c>
      <c r="D48" s="2">
        <v>2.25</v>
      </c>
      <c r="E48" s="5" t="s">
        <v>17</v>
      </c>
      <c r="F48" s="2">
        <f t="shared" si="42"/>
        <v>-6.6500000000000057</v>
      </c>
      <c r="G48" s="22">
        <f t="shared" si="39"/>
        <v>0</v>
      </c>
      <c r="L48" t="s">
        <v>5</v>
      </c>
      <c r="M48" t="s">
        <v>12</v>
      </c>
      <c r="N48" s="2">
        <v>10</v>
      </c>
      <c r="O48" s="2">
        <v>2.7</v>
      </c>
      <c r="P48" s="5" t="s">
        <v>17</v>
      </c>
      <c r="Q48" s="2">
        <f t="shared" si="43"/>
        <v>-88.85</v>
      </c>
      <c r="R48" s="22">
        <f t="shared" si="40"/>
        <v>0</v>
      </c>
      <c r="W48" t="s">
        <v>5</v>
      </c>
      <c r="X48" t="s">
        <v>13</v>
      </c>
      <c r="Y48" s="2">
        <v>10</v>
      </c>
      <c r="Z48" s="2">
        <v>2.25</v>
      </c>
      <c r="AA48" s="5" t="s">
        <v>17</v>
      </c>
      <c r="AB48" s="2">
        <f t="shared" si="44"/>
        <v>-146.80000000000001</v>
      </c>
      <c r="AC48" s="22">
        <f t="shared" si="41"/>
        <v>0</v>
      </c>
      <c r="AH48" t="s">
        <v>5</v>
      </c>
      <c r="AI48" t="s">
        <v>54</v>
      </c>
      <c r="AJ48" s="2" t="s">
        <v>54</v>
      </c>
      <c r="AK48" s="2" t="s">
        <v>54</v>
      </c>
      <c r="AL48" s="5" t="s">
        <v>54</v>
      </c>
      <c r="AM48" s="22">
        <f t="shared" si="45"/>
        <v>-71.5</v>
      </c>
    </row>
    <row r="49" spans="1:43" x14ac:dyDescent="0.25">
      <c r="A49" t="s">
        <v>6</v>
      </c>
      <c r="B49" t="s">
        <v>12</v>
      </c>
      <c r="C49" s="2">
        <v>5</v>
      </c>
      <c r="D49" s="2">
        <v>2.15</v>
      </c>
      <c r="E49" s="5" t="s">
        <v>17</v>
      </c>
      <c r="F49" s="2">
        <f>F48+IF(E49="Y",C49*(D49-1),IF(E49="N",-C49,0))</f>
        <v>-11.650000000000006</v>
      </c>
      <c r="G49" s="22">
        <f>IF(AND(C49=0,E49="Y"),5*(D49-1),0)</f>
        <v>0</v>
      </c>
      <c r="H49" s="14"/>
      <c r="I49" s="18"/>
      <c r="L49" t="s">
        <v>6</v>
      </c>
      <c r="M49" t="s">
        <v>12</v>
      </c>
      <c r="N49" s="2">
        <v>0</v>
      </c>
      <c r="O49" s="2">
        <v>2.15</v>
      </c>
      <c r="P49" s="5" t="s">
        <v>17</v>
      </c>
      <c r="Q49" s="2">
        <f>Q48+IF(P49="Y",N49*(O49-1),IF(P49="N",-N49,0))</f>
        <v>-88.85</v>
      </c>
      <c r="R49" s="22">
        <f>IF(AND(N49=0,P49="Y"),5*(O49-1),0)</f>
        <v>0</v>
      </c>
      <c r="S49" s="14"/>
      <c r="T49" s="18"/>
      <c r="W49" t="s">
        <v>6</v>
      </c>
      <c r="X49" t="s">
        <v>13</v>
      </c>
      <c r="Y49" s="2">
        <v>10</v>
      </c>
      <c r="Z49" s="2">
        <v>3.6</v>
      </c>
      <c r="AA49" s="5" t="s">
        <v>17</v>
      </c>
      <c r="AB49" s="2">
        <f>AB48+IF(AA49="Y",Y49*(Z49-1),IF(AA49="N",-Y49,0))</f>
        <v>-156.80000000000001</v>
      </c>
      <c r="AC49" s="22">
        <f>IF(AND(Y49=0,AA49="Y"),5*(Z49-1),0)</f>
        <v>0</v>
      </c>
      <c r="AD49" s="14"/>
      <c r="AE49" s="18"/>
      <c r="AH49" t="s">
        <v>6</v>
      </c>
      <c r="AI49" t="s">
        <v>12</v>
      </c>
      <c r="AJ49" s="2">
        <v>10</v>
      </c>
      <c r="AK49" s="2">
        <v>2.15</v>
      </c>
      <c r="AL49" s="5" t="s">
        <v>17</v>
      </c>
      <c r="AM49" s="22">
        <f>AM48+IF(AL49="Y",AJ49*(AK49-1),IF(AL49="N",-AJ49,0))</f>
        <v>-81.5</v>
      </c>
      <c r="AN49" s="14"/>
      <c r="AO49" s="18"/>
    </row>
    <row r="50" spans="1:43" x14ac:dyDescent="0.25">
      <c r="A50" t="s">
        <v>7</v>
      </c>
      <c r="B50" t="s">
        <v>12</v>
      </c>
      <c r="C50" s="2">
        <v>5</v>
      </c>
      <c r="D50" s="2">
        <v>2.15</v>
      </c>
      <c r="E50" s="5" t="s">
        <v>17</v>
      </c>
      <c r="F50" s="2">
        <f t="shared" ref="F50:F52" si="46">F49+IF(E50="Y",C50*(D50-1),IF(E50="N",-C50,0))</f>
        <v>-16.650000000000006</v>
      </c>
      <c r="G50" s="22">
        <f t="shared" ref="G50:G52" si="47">IF(AND(C50=0,E50="Y"),5*(D50-1),0)</f>
        <v>0</v>
      </c>
      <c r="L50" t="s">
        <v>7</v>
      </c>
      <c r="M50" t="s">
        <v>12</v>
      </c>
      <c r="N50" s="2">
        <v>10</v>
      </c>
      <c r="O50" s="2">
        <v>2.15</v>
      </c>
      <c r="P50" s="5" t="s">
        <v>17</v>
      </c>
      <c r="Q50" s="2">
        <f t="shared" ref="Q50:Q52" si="48">Q49+IF(P50="Y",N50*(O50-1),IF(P50="N",-N50,0))</f>
        <v>-98.85</v>
      </c>
      <c r="R50" s="22">
        <f t="shared" ref="R50:R52" si="49">IF(AND(N50=0,P50="Y"),5*(O50-1),0)</f>
        <v>0</v>
      </c>
      <c r="W50" t="s">
        <v>7</v>
      </c>
      <c r="X50" t="s">
        <v>13</v>
      </c>
      <c r="Y50" s="2">
        <v>10</v>
      </c>
      <c r="Z50" s="2">
        <v>3.4</v>
      </c>
      <c r="AA50" s="5" t="s">
        <v>16</v>
      </c>
      <c r="AB50" s="2">
        <f t="shared" ref="AB50:AB52" si="50">AB49+IF(AA50="Y",Y50*(Z50-1),IF(AA50="N",-Y50,0))</f>
        <v>-132.80000000000001</v>
      </c>
      <c r="AC50" s="22">
        <f t="shared" ref="AC50:AC52" si="51">IF(AND(Y50=0,AA50="Y"),5*(Z50-1),0)</f>
        <v>0</v>
      </c>
      <c r="AH50" t="s">
        <v>7</v>
      </c>
      <c r="AI50" t="s">
        <v>54</v>
      </c>
      <c r="AJ50" t="s">
        <v>54</v>
      </c>
      <c r="AK50" t="s">
        <v>54</v>
      </c>
      <c r="AL50" s="5" t="s">
        <v>54</v>
      </c>
      <c r="AM50" s="22">
        <f t="shared" ref="AM50:AM52" si="52">AM49+IF(AL50="Y",AJ50*(AK50-1),IF(AL50="N",-AJ50,0))</f>
        <v>-81.5</v>
      </c>
    </row>
    <row r="51" spans="1:43" x14ac:dyDescent="0.25">
      <c r="A51" t="s">
        <v>25</v>
      </c>
      <c r="B51" t="s">
        <v>13</v>
      </c>
      <c r="C51" s="2">
        <v>10</v>
      </c>
      <c r="D51" s="2">
        <v>2.1800000000000002</v>
      </c>
      <c r="E51" s="5" t="s">
        <v>17</v>
      </c>
      <c r="F51" s="2">
        <f t="shared" si="46"/>
        <v>-26.650000000000006</v>
      </c>
      <c r="G51" s="22">
        <f t="shared" si="47"/>
        <v>0</v>
      </c>
      <c r="L51" t="s">
        <v>25</v>
      </c>
      <c r="M51" t="s">
        <v>13</v>
      </c>
      <c r="N51" s="2">
        <v>10</v>
      </c>
      <c r="O51" s="2">
        <v>2.1800000000000002</v>
      </c>
      <c r="P51" s="5" t="s">
        <v>17</v>
      </c>
      <c r="Q51" s="2">
        <f t="shared" si="48"/>
        <v>-108.85</v>
      </c>
      <c r="R51" s="22">
        <f t="shared" si="49"/>
        <v>0</v>
      </c>
      <c r="W51" t="s">
        <v>25</v>
      </c>
      <c r="X51" t="s">
        <v>13</v>
      </c>
      <c r="Y51" s="2">
        <v>10</v>
      </c>
      <c r="Z51" s="2">
        <v>2.1800000000000002</v>
      </c>
      <c r="AA51" s="5" t="s">
        <v>17</v>
      </c>
      <c r="AB51" s="2">
        <f t="shared" si="50"/>
        <v>-142.80000000000001</v>
      </c>
      <c r="AC51" s="22">
        <f t="shared" si="51"/>
        <v>0</v>
      </c>
      <c r="AH51" t="s">
        <v>25</v>
      </c>
      <c r="AI51" t="s">
        <v>13</v>
      </c>
      <c r="AJ51" s="2">
        <v>10</v>
      </c>
      <c r="AK51" s="2">
        <v>2.1800000000000002</v>
      </c>
      <c r="AL51" s="5" t="s">
        <v>17</v>
      </c>
      <c r="AM51" s="22">
        <f t="shared" si="52"/>
        <v>-91.5</v>
      </c>
    </row>
    <row r="52" spans="1:43" x14ac:dyDescent="0.25">
      <c r="A52" t="s">
        <v>8</v>
      </c>
      <c r="B52" t="s">
        <v>22</v>
      </c>
      <c r="C52" s="2">
        <v>10</v>
      </c>
      <c r="D52" s="2">
        <v>1.84</v>
      </c>
      <c r="E52" s="5" t="s">
        <v>17</v>
      </c>
      <c r="F52" s="2">
        <f t="shared" si="46"/>
        <v>-36.650000000000006</v>
      </c>
      <c r="G52" s="22">
        <f t="shared" si="47"/>
        <v>0</v>
      </c>
      <c r="H52" s="14">
        <f>F52-F42</f>
        <v>-41.5</v>
      </c>
      <c r="I52" s="18">
        <f>H52/SUM(C44:C52)</f>
        <v>-0.63846153846153841</v>
      </c>
      <c r="J52" s="20">
        <f>(F52-F15)/SUM(C17:C52)</f>
        <v>-0.35274509803921572</v>
      </c>
      <c r="K52" s="23">
        <f>F52/SUM(C$1:C52)</f>
        <v>-0.10471428571428573</v>
      </c>
      <c r="L52" t="s">
        <v>8</v>
      </c>
      <c r="M52" t="s">
        <v>22</v>
      </c>
      <c r="N52" s="2">
        <v>10</v>
      </c>
      <c r="O52" s="2">
        <v>1.84</v>
      </c>
      <c r="P52" s="5" t="s">
        <v>17</v>
      </c>
      <c r="Q52" s="2">
        <f t="shared" si="48"/>
        <v>-118.85</v>
      </c>
      <c r="R52" s="22">
        <f t="shared" si="49"/>
        <v>0</v>
      </c>
      <c r="S52" s="14">
        <f>Q52-Q42</f>
        <v>-63.249999999999993</v>
      </c>
      <c r="T52" s="18">
        <f>S52/SUM(N44:N52)</f>
        <v>-0.84333333333333327</v>
      </c>
      <c r="U52" s="20">
        <f>(Q52-Q15)/SUM(N17:N52)</f>
        <v>-0.40982758620689652</v>
      </c>
      <c r="V52" s="23">
        <f>Q52/SUM(N$1:N52)</f>
        <v>-0.40982758620689652</v>
      </c>
      <c r="W52" t="s">
        <v>8</v>
      </c>
      <c r="X52" t="s">
        <v>13</v>
      </c>
      <c r="Y52" s="2">
        <v>10</v>
      </c>
      <c r="Z52" s="2">
        <v>2.5</v>
      </c>
      <c r="AA52" s="5" t="s">
        <v>16</v>
      </c>
      <c r="AB52" s="2">
        <f t="shared" si="50"/>
        <v>-127.80000000000001</v>
      </c>
      <c r="AC52" s="22">
        <f t="shared" si="51"/>
        <v>0</v>
      </c>
      <c r="AD52" s="14">
        <f>AB52-AB42</f>
        <v>-31.000000000000014</v>
      </c>
      <c r="AE52" s="18">
        <f>AD52/SUM(Y44:Y52)</f>
        <v>-0.34444444444444461</v>
      </c>
      <c r="AF52" s="20">
        <f>(AB52-AB15)/SUM(Y17:Y52)</f>
        <v>-0.38727272727272732</v>
      </c>
      <c r="AG52" s="23">
        <f>AB52/SUM(Y$1:Y52)</f>
        <v>-0.38727272727272732</v>
      </c>
      <c r="AH52" t="s">
        <v>8</v>
      </c>
      <c r="AI52" t="s">
        <v>54</v>
      </c>
      <c r="AJ52" t="s">
        <v>54</v>
      </c>
      <c r="AK52" t="s">
        <v>54</v>
      </c>
      <c r="AL52" s="5" t="s">
        <v>54</v>
      </c>
      <c r="AM52" s="22">
        <f t="shared" si="52"/>
        <v>-91.5</v>
      </c>
      <c r="AN52" s="14">
        <f>AM52-AM42</f>
        <v>-50</v>
      </c>
      <c r="AO52" s="18">
        <f>AN52/SUM(AJ44:AJ52)</f>
        <v>-1</v>
      </c>
      <c r="AP52" s="20">
        <f>(AM52-AM15)/SUM(AJ17:AJ52)</f>
        <v>-0.38124999999999998</v>
      </c>
      <c r="AQ52" s="23">
        <f>AM52/SUM(AJ$1:AJ52)</f>
        <v>-0.38124999999999998</v>
      </c>
    </row>
    <row r="53" spans="1:43" x14ac:dyDescent="0.25">
      <c r="A53" s="1">
        <v>19</v>
      </c>
      <c r="C53" s="2"/>
      <c r="D53" s="2"/>
      <c r="E53" s="5"/>
      <c r="F53" s="2"/>
      <c r="G53" s="22"/>
      <c r="L53" s="1">
        <v>19</v>
      </c>
      <c r="N53" s="2"/>
      <c r="O53" s="2"/>
      <c r="P53" s="5"/>
      <c r="Q53" s="2"/>
      <c r="R53" s="22"/>
      <c r="W53" s="1"/>
      <c r="Y53" s="2"/>
      <c r="Z53" s="2"/>
      <c r="AA53" s="5"/>
      <c r="AB53" s="2"/>
      <c r="AC53" s="22"/>
      <c r="AH53" s="1">
        <v>19</v>
      </c>
      <c r="AJ53" s="2"/>
      <c r="AK53" s="2"/>
      <c r="AL53" s="5"/>
      <c r="AM53" s="22"/>
    </row>
    <row r="54" spans="1:43" x14ac:dyDescent="0.25">
      <c r="A54" t="s">
        <v>1</v>
      </c>
      <c r="B54" t="s">
        <v>13</v>
      </c>
      <c r="C54" s="2">
        <v>10</v>
      </c>
      <c r="D54" s="2">
        <v>2.25</v>
      </c>
      <c r="E54" s="5" t="s">
        <v>17</v>
      </c>
      <c r="F54" s="2">
        <f>F52+IF(E54="Y",C54*(D54-1),IF(E54="N",-C54,0))</f>
        <v>-46.650000000000006</v>
      </c>
      <c r="G54" s="22">
        <f t="shared" ref="G54:G58" si="53">IF(AND(C54=0,E54="Y"),5*(D54-1),0)</f>
        <v>0</v>
      </c>
      <c r="L54" t="s">
        <v>1</v>
      </c>
      <c r="M54" t="s">
        <v>13</v>
      </c>
      <c r="N54" s="2">
        <v>10</v>
      </c>
      <c r="O54" s="2">
        <v>2.25</v>
      </c>
      <c r="P54" s="5" t="s">
        <v>17</v>
      </c>
      <c r="Q54" s="2">
        <f>Q52+IF(P54="Y",N54*(O54-1),IF(P54="N",-N54,0))</f>
        <v>-128.85</v>
      </c>
      <c r="R54" s="22">
        <f t="shared" ref="R54:R58" si="54">IF(AND(N54=0,P54="Y"),5*(O54-1),0)</f>
        <v>0</v>
      </c>
      <c r="Y54" s="2"/>
      <c r="Z54" s="2"/>
      <c r="AA54" s="5"/>
      <c r="AB54" s="2"/>
      <c r="AC54" s="22"/>
      <c r="AH54" t="s">
        <v>1</v>
      </c>
      <c r="AI54" t="s">
        <v>13</v>
      </c>
      <c r="AJ54" s="2">
        <v>10</v>
      </c>
      <c r="AK54" s="2">
        <v>2.25</v>
      </c>
      <c r="AL54" s="5" t="s">
        <v>17</v>
      </c>
      <c r="AM54" s="22">
        <f>AM52+IF(AL54="Y",AJ54*(AK54-1),IF(AL54="N",-AJ54,0))</f>
        <v>-101.5</v>
      </c>
    </row>
    <row r="55" spans="1:43" x14ac:dyDescent="0.25">
      <c r="A55" t="s">
        <v>2</v>
      </c>
      <c r="B55" t="s">
        <v>12</v>
      </c>
      <c r="C55" s="2">
        <v>10</v>
      </c>
      <c r="D55" s="2">
        <v>2.12</v>
      </c>
      <c r="E55" s="5" t="s">
        <v>16</v>
      </c>
      <c r="F55" s="2">
        <f>F54+IF(E55="Y",C55*(D55-1),IF(E55="N",-C55,0))</f>
        <v>-35.450000000000003</v>
      </c>
      <c r="G55" s="22">
        <f t="shared" si="53"/>
        <v>0</v>
      </c>
      <c r="L55" t="s">
        <v>2</v>
      </c>
      <c r="M55" t="s">
        <v>12</v>
      </c>
      <c r="N55" s="2">
        <v>10</v>
      </c>
      <c r="O55" s="2">
        <v>2.12</v>
      </c>
      <c r="P55" s="5" t="s">
        <v>16</v>
      </c>
      <c r="Q55" s="2">
        <f>Q54+IF(P55="Y",N55*(O55-1),IF(P55="N",-N55,0))</f>
        <v>-117.64999999999999</v>
      </c>
      <c r="R55" s="22">
        <f t="shared" si="54"/>
        <v>0</v>
      </c>
      <c r="Y55" s="2"/>
      <c r="Z55" s="2"/>
      <c r="AA55" s="5"/>
      <c r="AB55" s="2"/>
      <c r="AC55" s="22"/>
      <c r="AH55" t="s">
        <v>2</v>
      </c>
      <c r="AI55" t="s">
        <v>54</v>
      </c>
      <c r="AJ55" s="2" t="s">
        <v>54</v>
      </c>
      <c r="AK55" s="2" t="s">
        <v>54</v>
      </c>
      <c r="AL55" s="5" t="s">
        <v>54</v>
      </c>
      <c r="AM55" s="22">
        <f>AM54+IF(AL55="Y",AJ55*(AK55-1),IF(AL55="N",-AJ55,0))</f>
        <v>-101.5</v>
      </c>
    </row>
    <row r="56" spans="1:43" x14ac:dyDescent="0.25">
      <c r="A56" t="s">
        <v>3</v>
      </c>
      <c r="B56" t="s">
        <v>21</v>
      </c>
      <c r="C56" s="2">
        <v>0</v>
      </c>
      <c r="D56" s="2">
        <v>1.23</v>
      </c>
      <c r="E56" s="5" t="s">
        <v>16</v>
      </c>
      <c r="F56" s="2">
        <f t="shared" ref="F56:F58" si="55">F55+IF(E56="Y",C56*(D56-1),IF(E56="N",-C56,0))</f>
        <v>-35.450000000000003</v>
      </c>
      <c r="G56" s="22">
        <f t="shared" si="53"/>
        <v>1.1499999999999999</v>
      </c>
      <c r="L56" t="s">
        <v>3</v>
      </c>
      <c r="M56" t="s">
        <v>21</v>
      </c>
      <c r="N56" s="2">
        <v>0</v>
      </c>
      <c r="O56" s="2">
        <v>1.23</v>
      </c>
      <c r="P56" s="5" t="s">
        <v>16</v>
      </c>
      <c r="Q56" s="2">
        <f t="shared" ref="Q56:Q58" si="56">Q55+IF(P56="Y",N56*(O56-1),IF(P56="N",-N56,0))</f>
        <v>-117.64999999999999</v>
      </c>
      <c r="R56" s="22">
        <f t="shared" si="54"/>
        <v>1.1499999999999999</v>
      </c>
      <c r="Y56" s="2"/>
      <c r="Z56" s="2"/>
      <c r="AA56" s="5"/>
      <c r="AB56" s="2"/>
      <c r="AC56" s="22"/>
      <c r="AH56" t="s">
        <v>3</v>
      </c>
      <c r="AI56" t="s">
        <v>54</v>
      </c>
      <c r="AJ56" s="2" t="s">
        <v>54</v>
      </c>
      <c r="AK56" s="2" t="s">
        <v>54</v>
      </c>
      <c r="AL56" s="5" t="s">
        <v>54</v>
      </c>
      <c r="AM56" s="22">
        <f t="shared" ref="AM56:AM58" si="57">AM55+IF(AL56="Y",AJ56*(AK56-1),IF(AL56="N",-AJ56,0))</f>
        <v>-101.5</v>
      </c>
    </row>
    <row r="57" spans="1:43" x14ac:dyDescent="0.25">
      <c r="A57" t="s">
        <v>4</v>
      </c>
      <c r="B57" t="s">
        <v>12</v>
      </c>
      <c r="C57" s="2">
        <v>10</v>
      </c>
      <c r="D57" s="2">
        <v>2.2000000000000002</v>
      </c>
      <c r="E57" s="5" t="s">
        <v>16</v>
      </c>
      <c r="F57" s="2">
        <f t="shared" si="55"/>
        <v>-23.450000000000003</v>
      </c>
      <c r="G57" s="22">
        <f t="shared" si="53"/>
        <v>0</v>
      </c>
      <c r="L57" t="s">
        <v>4</v>
      </c>
      <c r="M57" t="s">
        <v>12</v>
      </c>
      <c r="N57" s="2">
        <v>10</v>
      </c>
      <c r="O57" s="2">
        <v>2.2000000000000002</v>
      </c>
      <c r="P57" s="5" t="s">
        <v>16</v>
      </c>
      <c r="Q57" s="2">
        <f t="shared" si="56"/>
        <v>-105.64999999999999</v>
      </c>
      <c r="R57" s="22">
        <f t="shared" si="54"/>
        <v>0</v>
      </c>
      <c r="Y57" s="2"/>
      <c r="Z57" s="2"/>
      <c r="AA57" s="5"/>
      <c r="AB57" s="2"/>
      <c r="AC57" s="22"/>
      <c r="AH57" t="s">
        <v>4</v>
      </c>
      <c r="AI57" t="s">
        <v>12</v>
      </c>
      <c r="AJ57" s="2">
        <v>10</v>
      </c>
      <c r="AK57" s="2">
        <v>2.2000000000000002</v>
      </c>
      <c r="AL57" s="5" t="s">
        <v>16</v>
      </c>
      <c r="AM57" s="22">
        <f t="shared" si="57"/>
        <v>-89.5</v>
      </c>
    </row>
    <row r="58" spans="1:43" x14ac:dyDescent="0.25">
      <c r="A58" t="s">
        <v>5</v>
      </c>
      <c r="B58" t="s">
        <v>13</v>
      </c>
      <c r="C58" s="2">
        <v>10</v>
      </c>
      <c r="D58" s="2">
        <v>2.4</v>
      </c>
      <c r="E58" s="5" t="s">
        <v>16</v>
      </c>
      <c r="F58" s="2">
        <f t="shared" si="55"/>
        <v>-9.4500000000000028</v>
      </c>
      <c r="G58" s="22">
        <f t="shared" si="53"/>
        <v>0</v>
      </c>
      <c r="L58" t="s">
        <v>5</v>
      </c>
      <c r="M58" t="s">
        <v>13</v>
      </c>
      <c r="N58" s="2">
        <v>0</v>
      </c>
      <c r="O58" s="2">
        <v>2.4</v>
      </c>
      <c r="P58" s="5" t="s">
        <v>16</v>
      </c>
      <c r="Q58" s="2">
        <f t="shared" si="56"/>
        <v>-105.64999999999999</v>
      </c>
      <c r="R58" s="22">
        <f t="shared" si="54"/>
        <v>7</v>
      </c>
      <c r="Y58" s="2"/>
      <c r="Z58" s="2"/>
      <c r="AA58" s="5"/>
      <c r="AB58" s="2"/>
      <c r="AC58" s="22"/>
      <c r="AH58" t="s">
        <v>5</v>
      </c>
      <c r="AI58" t="s">
        <v>54</v>
      </c>
      <c r="AJ58" s="2" t="s">
        <v>54</v>
      </c>
      <c r="AK58" s="2" t="s">
        <v>54</v>
      </c>
      <c r="AL58" s="5" t="s">
        <v>54</v>
      </c>
      <c r="AM58" s="22">
        <f t="shared" si="57"/>
        <v>-89.5</v>
      </c>
    </row>
    <row r="59" spans="1:43" x14ac:dyDescent="0.25">
      <c r="A59" t="s">
        <v>6</v>
      </c>
      <c r="B59" t="s">
        <v>13</v>
      </c>
      <c r="C59" s="2">
        <v>10</v>
      </c>
      <c r="D59" s="2">
        <v>2.4500000000000002</v>
      </c>
      <c r="E59" s="5" t="s">
        <v>16</v>
      </c>
      <c r="F59" s="2">
        <f>F58+IF(E59="Y",C59*(D59-1),IF(E59="N",-C59,0))</f>
        <v>5.0499999999999989</v>
      </c>
      <c r="G59" s="22">
        <f>IF(AND(C59=0,E59="Y"),5*(D59-1),0)</f>
        <v>0</v>
      </c>
      <c r="H59" s="14"/>
      <c r="I59" s="18"/>
      <c r="L59" t="s">
        <v>6</v>
      </c>
      <c r="M59" t="s">
        <v>13</v>
      </c>
      <c r="N59" s="2">
        <v>10</v>
      </c>
      <c r="O59" s="2">
        <v>2.4500000000000002</v>
      </c>
      <c r="P59" s="5" t="s">
        <v>16</v>
      </c>
      <c r="Q59" s="2">
        <f>Q58+IF(P59="Y",N59*(O59-1),IF(P59="N",-N59,0))</f>
        <v>-91.149999999999991</v>
      </c>
      <c r="R59" s="22">
        <f>IF(AND(N59=0,P59="Y"),5*(O59-1),0)</f>
        <v>0</v>
      </c>
      <c r="S59" s="14"/>
      <c r="T59" s="18"/>
      <c r="Y59" s="2"/>
      <c r="Z59" s="2"/>
      <c r="AA59" s="5"/>
      <c r="AB59" s="2"/>
      <c r="AC59" s="22"/>
      <c r="AD59" s="14"/>
      <c r="AE59" s="18"/>
      <c r="AH59" t="s">
        <v>6</v>
      </c>
      <c r="AI59" t="s">
        <v>13</v>
      </c>
      <c r="AJ59" s="2">
        <v>10</v>
      </c>
      <c r="AK59" s="2">
        <v>2.4500000000000002</v>
      </c>
      <c r="AL59" s="5" t="s">
        <v>16</v>
      </c>
      <c r="AM59" s="22">
        <f>AM58+IF(AL59="Y",AJ59*(AK59-1),IF(AL59="N",-AJ59,0))</f>
        <v>-75</v>
      </c>
      <c r="AN59" s="14"/>
      <c r="AO59" s="18"/>
    </row>
    <row r="60" spans="1:43" x14ac:dyDescent="0.25">
      <c r="A60" t="s">
        <v>7</v>
      </c>
      <c r="B60" t="s">
        <v>12</v>
      </c>
      <c r="C60" s="2">
        <v>10</v>
      </c>
      <c r="D60" s="2">
        <v>2.15</v>
      </c>
      <c r="E60" s="5" t="s">
        <v>17</v>
      </c>
      <c r="F60" s="2">
        <f t="shared" ref="F60:F62" si="58">F59+IF(E60="Y",C60*(D60-1),IF(E60="N",-C60,0))</f>
        <v>-4.9500000000000011</v>
      </c>
      <c r="G60" s="22">
        <f t="shared" ref="G60:G62" si="59">IF(AND(C60=0,E60="Y"),5*(D60-1),0)</f>
        <v>0</v>
      </c>
      <c r="L60" t="s">
        <v>7</v>
      </c>
      <c r="M60" t="s">
        <v>12</v>
      </c>
      <c r="N60" s="2">
        <v>10</v>
      </c>
      <c r="O60" s="2">
        <v>2.15</v>
      </c>
      <c r="P60" s="5" t="s">
        <v>17</v>
      </c>
      <c r="Q60" s="2">
        <f t="shared" ref="Q60:Q62" si="60">Q59+IF(P60="Y",N60*(O60-1),IF(P60="N",-N60,0))</f>
        <v>-101.14999999999999</v>
      </c>
      <c r="R60" s="22">
        <f t="shared" ref="R60:R62" si="61">IF(AND(N60=0,P60="Y"),5*(O60-1),0)</f>
        <v>0</v>
      </c>
      <c r="AB60" s="2"/>
      <c r="AC60" s="22"/>
      <c r="AH60" t="s">
        <v>7</v>
      </c>
      <c r="AI60" t="s">
        <v>12</v>
      </c>
      <c r="AJ60" s="2">
        <v>10</v>
      </c>
      <c r="AK60" s="2">
        <v>2.15</v>
      </c>
      <c r="AL60" s="5" t="s">
        <v>17</v>
      </c>
      <c r="AM60" s="22">
        <f t="shared" ref="AM60:AM62" si="62">AM59+IF(AL60="Y",AJ60*(AK60-1),IF(AL60="N",-AJ60,0))</f>
        <v>-85</v>
      </c>
    </row>
    <row r="61" spans="1:43" x14ac:dyDescent="0.25">
      <c r="A61" t="s">
        <v>25</v>
      </c>
      <c r="B61" t="s">
        <v>13</v>
      </c>
      <c r="C61" s="2">
        <v>5</v>
      </c>
      <c r="D61" s="2">
        <v>3.7</v>
      </c>
      <c r="E61" s="5" t="s">
        <v>17</v>
      </c>
      <c r="F61" s="2">
        <f t="shared" si="58"/>
        <v>-9.9500000000000011</v>
      </c>
      <c r="G61" s="22">
        <f t="shared" si="59"/>
        <v>0</v>
      </c>
      <c r="L61" t="s">
        <v>25</v>
      </c>
      <c r="M61" t="s">
        <v>13</v>
      </c>
      <c r="N61" s="2">
        <v>5</v>
      </c>
      <c r="O61" s="2">
        <v>3.7</v>
      </c>
      <c r="P61" s="5" t="s">
        <v>17</v>
      </c>
      <c r="Q61" s="2">
        <f t="shared" si="60"/>
        <v>-106.14999999999999</v>
      </c>
      <c r="R61" s="22">
        <f t="shared" si="61"/>
        <v>0</v>
      </c>
      <c r="AB61" s="2"/>
      <c r="AC61" s="22"/>
      <c r="AH61" t="s">
        <v>25</v>
      </c>
      <c r="AI61" t="s">
        <v>54</v>
      </c>
      <c r="AJ61" s="2" t="s">
        <v>54</v>
      </c>
      <c r="AK61" s="2" t="s">
        <v>54</v>
      </c>
      <c r="AL61" s="5" t="s">
        <v>54</v>
      </c>
      <c r="AM61" s="22">
        <f t="shared" si="62"/>
        <v>-85</v>
      </c>
    </row>
    <row r="62" spans="1:43" x14ac:dyDescent="0.25">
      <c r="A62" t="s">
        <v>8</v>
      </c>
      <c r="B62" t="s">
        <v>12</v>
      </c>
      <c r="C62" s="2">
        <v>10</v>
      </c>
      <c r="D62" s="2">
        <v>2.1800000000000002</v>
      </c>
      <c r="E62" s="5" t="s">
        <v>16</v>
      </c>
      <c r="F62" s="2">
        <f t="shared" si="58"/>
        <v>1.8499999999999996</v>
      </c>
      <c r="G62" s="22">
        <f t="shared" si="59"/>
        <v>0</v>
      </c>
      <c r="H62" s="14">
        <f>F62-F52</f>
        <v>38.500000000000007</v>
      </c>
      <c r="I62" s="18">
        <f>H62/SUM(C54:C62)</f>
        <v>0.51333333333333342</v>
      </c>
      <c r="J62" s="20">
        <f>(F62-F22)/SUM(C24:C62)</f>
        <v>-7.618181818181817E-2</v>
      </c>
      <c r="K62" s="23">
        <f>F62/SUM(C$1:C62)</f>
        <v>4.3529411764705872E-3</v>
      </c>
      <c r="L62" t="s">
        <v>8</v>
      </c>
      <c r="M62" t="s">
        <v>12</v>
      </c>
      <c r="N62" s="2">
        <v>10</v>
      </c>
      <c r="O62" s="2">
        <v>2.1800000000000002</v>
      </c>
      <c r="P62" s="5" t="s">
        <v>16</v>
      </c>
      <c r="Q62" s="2">
        <f t="shared" si="60"/>
        <v>-94.35</v>
      </c>
      <c r="R62" s="22">
        <f t="shared" si="61"/>
        <v>0</v>
      </c>
      <c r="S62" s="14">
        <f>Q62-Q52</f>
        <v>24.5</v>
      </c>
      <c r="T62" s="18">
        <f>S62/SUM(N54:N62)</f>
        <v>0.37692307692307692</v>
      </c>
      <c r="U62" s="20">
        <f>(Q62-Q22)/SUM(N24:N62)</f>
        <v>-0.21283333333333332</v>
      </c>
      <c r="V62" s="23">
        <f>Q62/SUM(N$1:N62)</f>
        <v>-0.26577464788732391</v>
      </c>
      <c r="AB62" s="2"/>
      <c r="AC62" s="22"/>
      <c r="AD62" s="14"/>
      <c r="AE62" s="18"/>
      <c r="AG62" s="23"/>
      <c r="AH62" t="s">
        <v>8</v>
      </c>
      <c r="AI62" t="s">
        <v>54</v>
      </c>
      <c r="AJ62" s="2" t="s">
        <v>54</v>
      </c>
      <c r="AK62" s="2" t="s">
        <v>54</v>
      </c>
      <c r="AL62" s="5" t="s">
        <v>54</v>
      </c>
      <c r="AM62" s="22">
        <f t="shared" si="62"/>
        <v>-85</v>
      </c>
      <c r="AN62" s="14">
        <f>AM62-AM52</f>
        <v>6.5</v>
      </c>
      <c r="AO62" s="18">
        <f>AN62/SUM(AJ54:AJ62)</f>
        <v>0.16250000000000001</v>
      </c>
      <c r="AP62" s="20">
        <f>(AM62-AM22)/SUM(AJ24:AJ62)</f>
        <v>-0.25869565217391305</v>
      </c>
      <c r="AQ62" s="23">
        <f>AM62/SUM(AJ$1:AJ62)</f>
        <v>-0.30357142857142855</v>
      </c>
    </row>
    <row r="63" spans="1:43" x14ac:dyDescent="0.25">
      <c r="A63" s="1">
        <v>20</v>
      </c>
      <c r="C63" s="2"/>
      <c r="D63" s="2"/>
      <c r="E63" s="5"/>
      <c r="F63" s="2"/>
      <c r="G63" s="22"/>
      <c r="L63" s="1">
        <v>20</v>
      </c>
      <c r="N63" s="2"/>
      <c r="O63" s="2"/>
      <c r="P63" s="5"/>
      <c r="Q63" s="2"/>
      <c r="R63" s="22"/>
      <c r="W63" s="1"/>
      <c r="Y63" s="2"/>
      <c r="Z63" s="2"/>
      <c r="AA63" s="5"/>
      <c r="AB63" s="2"/>
      <c r="AC63" s="22"/>
      <c r="AH63" s="1">
        <v>20</v>
      </c>
      <c r="AJ63" s="2"/>
      <c r="AK63" s="2"/>
      <c r="AL63" s="5"/>
      <c r="AM63" s="22"/>
    </row>
    <row r="64" spans="1:43" x14ac:dyDescent="0.25">
      <c r="A64" t="s">
        <v>1</v>
      </c>
      <c r="B64" t="s">
        <v>13</v>
      </c>
      <c r="C64" s="2">
        <v>10</v>
      </c>
      <c r="D64" s="2">
        <v>3.6</v>
      </c>
      <c r="E64" s="5" t="s">
        <v>16</v>
      </c>
      <c r="F64" s="2">
        <f>F62+IF(E64="Y",C64*(D64-1),IF(E64="N",-C64,0))</f>
        <v>27.85</v>
      </c>
      <c r="G64" s="22">
        <f t="shared" ref="G64:G68" si="63">IF(AND(C64=0,E64="Y"),5*(D64-1),0)</f>
        <v>0</v>
      </c>
      <c r="L64" t="s">
        <v>1</v>
      </c>
      <c r="M64" t="s">
        <v>12</v>
      </c>
      <c r="N64" s="2">
        <v>10</v>
      </c>
      <c r="O64" s="2">
        <v>2.02</v>
      </c>
      <c r="P64" s="5" t="s">
        <v>17</v>
      </c>
      <c r="Q64" s="2">
        <f>Q62+IF(P64="Y",N64*(O64-1),IF(P64="N",-N64,0))</f>
        <v>-104.35</v>
      </c>
      <c r="R64" s="22">
        <f t="shared" ref="R64:R68" si="64">IF(AND(N64=0,P64="Y"),5*(O64-1),0)</f>
        <v>0</v>
      </c>
      <c r="Y64" s="2"/>
      <c r="Z64" s="2"/>
      <c r="AA64" s="5"/>
      <c r="AB64" s="2"/>
      <c r="AC64" s="22"/>
      <c r="AH64" t="s">
        <v>1</v>
      </c>
      <c r="AI64" t="s">
        <v>12</v>
      </c>
      <c r="AJ64" s="2">
        <v>10</v>
      </c>
      <c r="AK64" s="2">
        <v>2.02</v>
      </c>
      <c r="AL64" s="5" t="s">
        <v>17</v>
      </c>
      <c r="AM64" s="22">
        <f>AM62+IF(AL64="Y",AJ64*(AK64-1),IF(AL64="N",-AJ64,0))</f>
        <v>-95</v>
      </c>
    </row>
    <row r="65" spans="1:43" x14ac:dyDescent="0.25">
      <c r="A65" t="s">
        <v>2</v>
      </c>
      <c r="B65" t="s">
        <v>13</v>
      </c>
      <c r="C65" s="2">
        <v>5</v>
      </c>
      <c r="D65" s="2">
        <v>2.85</v>
      </c>
      <c r="E65" s="5" t="s">
        <v>16</v>
      </c>
      <c r="F65" s="2">
        <f>F64+IF(E65="Y",C65*(D65-1),IF(E65="N",-C65,0))</f>
        <v>37.1</v>
      </c>
      <c r="G65" s="22">
        <f t="shared" si="63"/>
        <v>0</v>
      </c>
      <c r="L65" t="s">
        <v>2</v>
      </c>
      <c r="M65" t="s">
        <v>13</v>
      </c>
      <c r="N65" s="2">
        <v>5</v>
      </c>
      <c r="O65" s="2">
        <v>2.85</v>
      </c>
      <c r="P65" s="5" t="s">
        <v>16</v>
      </c>
      <c r="Q65" s="2">
        <f>Q64+IF(P65="Y",N65*(O65-1),IF(P65="N",-N65,0))</f>
        <v>-95.1</v>
      </c>
      <c r="R65" s="22">
        <f t="shared" si="64"/>
        <v>0</v>
      </c>
      <c r="Y65" s="2"/>
      <c r="Z65" s="2"/>
      <c r="AA65" s="5"/>
      <c r="AB65" s="2"/>
      <c r="AC65" s="22"/>
      <c r="AH65" t="s">
        <v>2</v>
      </c>
      <c r="AI65" t="s">
        <v>12</v>
      </c>
      <c r="AJ65" s="2">
        <v>10</v>
      </c>
      <c r="AK65" s="2">
        <v>2.12</v>
      </c>
      <c r="AL65" s="5" t="s">
        <v>17</v>
      </c>
      <c r="AM65" s="22">
        <f>AM64+IF(AL65="Y",AJ65*(AK65-1),IF(AL65="N",-AJ65,0))</f>
        <v>-105</v>
      </c>
    </row>
    <row r="66" spans="1:43" x14ac:dyDescent="0.25">
      <c r="A66" t="s">
        <v>3</v>
      </c>
      <c r="B66" t="s">
        <v>12</v>
      </c>
      <c r="C66" s="2">
        <v>10</v>
      </c>
      <c r="D66" s="2">
        <v>2.65</v>
      </c>
      <c r="E66" s="5" t="s">
        <v>17</v>
      </c>
      <c r="F66" s="2">
        <f t="shared" ref="F66:F68" si="65">F65+IF(E66="Y",C66*(D66-1),IF(E66="N",-C66,0))</f>
        <v>27.1</v>
      </c>
      <c r="G66" s="22">
        <f t="shared" si="63"/>
        <v>0</v>
      </c>
      <c r="L66" t="s">
        <v>3</v>
      </c>
      <c r="M66" t="s">
        <v>12</v>
      </c>
      <c r="N66" s="2">
        <v>10</v>
      </c>
      <c r="O66" s="2">
        <v>2.65</v>
      </c>
      <c r="P66" s="5" t="s">
        <v>17</v>
      </c>
      <c r="Q66" s="2">
        <f t="shared" ref="Q66:Q68" si="66">Q65+IF(P66="Y",N66*(O66-1),IF(P66="N",-N66,0))</f>
        <v>-105.1</v>
      </c>
      <c r="R66" s="22">
        <f t="shared" si="64"/>
        <v>0</v>
      </c>
      <c r="Y66" s="2"/>
      <c r="Z66" s="2"/>
      <c r="AA66" s="5"/>
      <c r="AB66" s="2"/>
      <c r="AC66" s="22"/>
      <c r="AH66" t="s">
        <v>3</v>
      </c>
      <c r="AI66" t="s">
        <v>12</v>
      </c>
      <c r="AJ66" s="2">
        <v>10</v>
      </c>
      <c r="AK66" s="2">
        <v>2.65</v>
      </c>
      <c r="AL66" s="5" t="s">
        <v>17</v>
      </c>
      <c r="AM66" s="22">
        <f t="shared" ref="AM66:AM68" si="67">AM65+IF(AL66="Y",AJ66*(AK66-1),IF(AL66="N",-AJ66,0))</f>
        <v>-115</v>
      </c>
    </row>
    <row r="67" spans="1:43" x14ac:dyDescent="0.25">
      <c r="A67" t="s">
        <v>4</v>
      </c>
      <c r="B67" t="s">
        <v>13</v>
      </c>
      <c r="C67" s="2">
        <v>0</v>
      </c>
      <c r="D67" s="2">
        <v>2.15</v>
      </c>
      <c r="E67" s="5" t="s">
        <v>17</v>
      </c>
      <c r="F67" s="2">
        <f t="shared" si="65"/>
        <v>27.1</v>
      </c>
      <c r="G67" s="22">
        <f t="shared" si="63"/>
        <v>0</v>
      </c>
      <c r="L67" t="s">
        <v>4</v>
      </c>
      <c r="M67" t="s">
        <v>13</v>
      </c>
      <c r="N67" s="2">
        <v>10</v>
      </c>
      <c r="O67" s="2">
        <v>2.15</v>
      </c>
      <c r="P67" s="5" t="s">
        <v>17</v>
      </c>
      <c r="Q67" s="2">
        <f t="shared" si="66"/>
        <v>-115.1</v>
      </c>
      <c r="R67" s="22">
        <f t="shared" si="64"/>
        <v>0</v>
      </c>
      <c r="Y67" s="2"/>
      <c r="Z67" s="2"/>
      <c r="AA67" s="5"/>
      <c r="AB67" s="2"/>
      <c r="AC67" s="22"/>
      <c r="AH67" t="s">
        <v>4</v>
      </c>
      <c r="AI67" t="s">
        <v>13</v>
      </c>
      <c r="AJ67" s="2">
        <v>10</v>
      </c>
      <c r="AK67" s="2">
        <v>2.15</v>
      </c>
      <c r="AL67" s="5" t="s">
        <v>17</v>
      </c>
      <c r="AM67" s="22">
        <f t="shared" si="67"/>
        <v>-125</v>
      </c>
    </row>
    <row r="68" spans="1:43" x14ac:dyDescent="0.25">
      <c r="A68" t="s">
        <v>5</v>
      </c>
      <c r="B68" t="s">
        <v>13</v>
      </c>
      <c r="C68" s="2">
        <v>10</v>
      </c>
      <c r="D68" s="2">
        <v>2.4</v>
      </c>
      <c r="E68" s="5" t="s">
        <v>16</v>
      </c>
      <c r="F68" s="2">
        <f t="shared" si="65"/>
        <v>41.1</v>
      </c>
      <c r="G68" s="22">
        <f t="shared" si="63"/>
        <v>0</v>
      </c>
      <c r="L68" t="s">
        <v>5</v>
      </c>
      <c r="M68" t="s">
        <v>13</v>
      </c>
      <c r="N68" s="2">
        <v>10</v>
      </c>
      <c r="O68" s="2">
        <v>2.4</v>
      </c>
      <c r="P68" s="5" t="s">
        <v>16</v>
      </c>
      <c r="Q68" s="2">
        <f t="shared" si="66"/>
        <v>-101.1</v>
      </c>
      <c r="R68" s="22">
        <f t="shared" si="64"/>
        <v>0</v>
      </c>
      <c r="Y68" s="2"/>
      <c r="Z68" s="2"/>
      <c r="AA68" s="5"/>
      <c r="AB68" s="2"/>
      <c r="AC68" s="22"/>
      <c r="AH68" t="s">
        <v>5</v>
      </c>
      <c r="AI68" t="s">
        <v>13</v>
      </c>
      <c r="AJ68" s="2">
        <v>10</v>
      </c>
      <c r="AK68" s="2">
        <v>2.4</v>
      </c>
      <c r="AL68" s="5" t="s">
        <v>16</v>
      </c>
      <c r="AM68" s="22">
        <f t="shared" si="67"/>
        <v>-111</v>
      </c>
    </row>
    <row r="69" spans="1:43" x14ac:dyDescent="0.25">
      <c r="A69" t="s">
        <v>6</v>
      </c>
      <c r="B69" t="s">
        <v>13</v>
      </c>
      <c r="C69" s="2">
        <v>10</v>
      </c>
      <c r="D69" s="2">
        <v>2.25</v>
      </c>
      <c r="E69" s="5" t="s">
        <v>17</v>
      </c>
      <c r="F69" s="2">
        <f>F68+IF(E69="Y",C69*(D69-1),IF(E69="N",-C69,0))</f>
        <v>31.1</v>
      </c>
      <c r="G69" s="22">
        <f>IF(AND(C69=0,E69="Y"),5*(D69-1),0)</f>
        <v>0</v>
      </c>
      <c r="H69" s="14"/>
      <c r="I69" s="18"/>
      <c r="L69" t="s">
        <v>6</v>
      </c>
      <c r="M69" t="s">
        <v>13</v>
      </c>
      <c r="N69" s="2">
        <v>10</v>
      </c>
      <c r="O69" s="2">
        <v>2.25</v>
      </c>
      <c r="P69" s="5" t="s">
        <v>17</v>
      </c>
      <c r="Q69" s="2">
        <f>Q68+IF(P69="Y",N69*(O69-1),IF(P69="N",-N69,0))</f>
        <v>-111.1</v>
      </c>
      <c r="R69" s="22">
        <f>IF(AND(N69=0,P69="Y"),5*(O69-1),0)</f>
        <v>0</v>
      </c>
      <c r="S69" s="14"/>
      <c r="T69" s="18"/>
      <c r="Y69" s="2"/>
      <c r="Z69" s="2"/>
      <c r="AA69" s="5"/>
      <c r="AB69" s="2"/>
      <c r="AC69" s="22"/>
      <c r="AD69" s="14"/>
      <c r="AE69" s="18"/>
      <c r="AH69" t="s">
        <v>6</v>
      </c>
      <c r="AI69" t="s">
        <v>13</v>
      </c>
      <c r="AJ69" s="2">
        <v>10</v>
      </c>
      <c r="AK69" s="2">
        <v>2.25</v>
      </c>
      <c r="AL69" s="5" t="s">
        <v>17</v>
      </c>
      <c r="AM69" s="22">
        <f>AM68+IF(AL69="Y",AJ69*(AK69-1),IF(AL69="N",-AJ69,0))</f>
        <v>-121</v>
      </c>
      <c r="AN69" s="14"/>
      <c r="AO69" s="18"/>
    </row>
    <row r="70" spans="1:43" x14ac:dyDescent="0.25">
      <c r="A70" t="s">
        <v>7</v>
      </c>
      <c r="B70" t="s">
        <v>13</v>
      </c>
      <c r="C70" s="2">
        <v>10</v>
      </c>
      <c r="D70" s="2">
        <v>2.2999999999999998</v>
      </c>
      <c r="E70" s="5" t="s">
        <v>16</v>
      </c>
      <c r="F70" s="2">
        <f t="shared" ref="F70:F72" si="68">F69+IF(E70="Y",C70*(D70-1),IF(E70="N",-C70,0))</f>
        <v>44.1</v>
      </c>
      <c r="G70" s="22">
        <f t="shared" ref="G70:G72" si="69">IF(AND(C70=0,E70="Y"),5*(D70-1),0)</f>
        <v>0</v>
      </c>
      <c r="L70" t="s">
        <v>7</v>
      </c>
      <c r="M70" t="s">
        <v>13</v>
      </c>
      <c r="N70" s="2">
        <v>10</v>
      </c>
      <c r="O70" s="2">
        <v>2.2999999999999998</v>
      </c>
      <c r="P70" s="5" t="s">
        <v>16</v>
      </c>
      <c r="Q70" s="2">
        <f t="shared" ref="Q70:Q72" si="70">Q69+IF(P70="Y",N70*(O70-1),IF(P70="N",-N70,0))</f>
        <v>-98.1</v>
      </c>
      <c r="R70" s="22">
        <f t="shared" ref="R70:R72" si="71">IF(AND(N70=0,P70="Y"),5*(O70-1),0)</f>
        <v>0</v>
      </c>
      <c r="AB70" s="2"/>
      <c r="AC70" s="22"/>
      <c r="AH70" t="s">
        <v>7</v>
      </c>
      <c r="AI70" t="s">
        <v>13</v>
      </c>
      <c r="AJ70" s="2">
        <v>10</v>
      </c>
      <c r="AK70" s="2">
        <v>2.2999999999999998</v>
      </c>
      <c r="AL70" s="5" t="s">
        <v>16</v>
      </c>
      <c r="AM70" s="22">
        <f t="shared" ref="AM70:AM72" si="72">AM69+IF(AL70="Y",AJ70*(AK70-1),IF(AL70="N",-AJ70,0))</f>
        <v>-108</v>
      </c>
    </row>
    <row r="71" spans="1:43" x14ac:dyDescent="0.25">
      <c r="A71" t="s">
        <v>25</v>
      </c>
      <c r="B71" t="s">
        <v>12</v>
      </c>
      <c r="C71" s="2">
        <v>10</v>
      </c>
      <c r="D71" s="2">
        <v>3.05</v>
      </c>
      <c r="E71" s="5" t="s">
        <v>17</v>
      </c>
      <c r="F71" s="2">
        <f t="shared" si="68"/>
        <v>34.1</v>
      </c>
      <c r="G71" s="22">
        <f t="shared" si="69"/>
        <v>0</v>
      </c>
      <c r="L71" t="s">
        <v>25</v>
      </c>
      <c r="M71" t="s">
        <v>12</v>
      </c>
      <c r="N71" s="2">
        <v>10</v>
      </c>
      <c r="O71" s="2">
        <v>3.05</v>
      </c>
      <c r="P71" s="5" t="s">
        <v>17</v>
      </c>
      <c r="Q71" s="2">
        <f t="shared" si="70"/>
        <v>-108.1</v>
      </c>
      <c r="R71" s="22">
        <f t="shared" si="71"/>
        <v>0</v>
      </c>
      <c r="AB71" s="2"/>
      <c r="AC71" s="22"/>
      <c r="AH71" t="s">
        <v>25</v>
      </c>
      <c r="AI71" t="s">
        <v>12</v>
      </c>
      <c r="AJ71" s="2">
        <v>10</v>
      </c>
      <c r="AK71" s="2">
        <v>3.05</v>
      </c>
      <c r="AL71" s="5" t="s">
        <v>17</v>
      </c>
      <c r="AM71" s="22">
        <f t="shared" si="72"/>
        <v>-118</v>
      </c>
    </row>
    <row r="72" spans="1:43" x14ac:dyDescent="0.25">
      <c r="A72" t="s">
        <v>8</v>
      </c>
      <c r="B72" t="s">
        <v>13</v>
      </c>
      <c r="C72" s="2">
        <v>10</v>
      </c>
      <c r="D72" s="2">
        <v>2.4</v>
      </c>
      <c r="E72" s="5" t="s">
        <v>17</v>
      </c>
      <c r="F72" s="2">
        <f t="shared" si="68"/>
        <v>24.1</v>
      </c>
      <c r="G72" s="22">
        <f t="shared" si="69"/>
        <v>0</v>
      </c>
      <c r="H72" s="14">
        <f>F72-F62</f>
        <v>22.25</v>
      </c>
      <c r="I72" s="18">
        <f>H72/SUM(C64:C72)</f>
        <v>0.29666666666666669</v>
      </c>
      <c r="J72" s="20">
        <f>(F72-F32)/SUM(C34:C72)</f>
        <v>5.4545454545454557E-2</v>
      </c>
      <c r="K72" s="23">
        <f>F72/SUM(C$1:C72)</f>
        <v>4.82E-2</v>
      </c>
      <c r="L72" t="s">
        <v>8</v>
      </c>
      <c r="M72" t="s">
        <v>13</v>
      </c>
      <c r="N72" s="2">
        <v>10</v>
      </c>
      <c r="O72" s="2">
        <v>2.4</v>
      </c>
      <c r="P72" s="5" t="s">
        <v>17</v>
      </c>
      <c r="Q72" s="2">
        <f t="shared" si="70"/>
        <v>-118.1</v>
      </c>
      <c r="R72" s="22">
        <f t="shared" si="71"/>
        <v>0</v>
      </c>
      <c r="S72" s="14">
        <f>Q72-Q62</f>
        <v>-23.75</v>
      </c>
      <c r="T72" s="18">
        <f>S72/SUM(N64:N72)</f>
        <v>-0.27941176470588236</v>
      </c>
      <c r="U72" s="20">
        <f>(Q72-Q32)/SUM(N34:N72)</f>
        <v>-0.23666666666666666</v>
      </c>
      <c r="V72" s="23">
        <f>Q72/SUM(N$1:N72)</f>
        <v>-0.26840909090909087</v>
      </c>
      <c r="AB72" s="2"/>
      <c r="AC72" s="22"/>
      <c r="AD72" s="14"/>
      <c r="AE72" s="18"/>
      <c r="AG72" s="23"/>
      <c r="AH72" t="s">
        <v>8</v>
      </c>
      <c r="AI72" t="s">
        <v>13</v>
      </c>
      <c r="AJ72" s="2">
        <v>10</v>
      </c>
      <c r="AK72" s="2">
        <v>2.4</v>
      </c>
      <c r="AL72" s="5" t="s">
        <v>17</v>
      </c>
      <c r="AM72" s="22">
        <f t="shared" si="72"/>
        <v>-128</v>
      </c>
      <c r="AN72" s="14">
        <f>AM72-AM62</f>
        <v>-43</v>
      </c>
      <c r="AO72" s="18">
        <f>AN72/SUM(AJ64:AJ72)</f>
        <v>-0.4777777777777778</v>
      </c>
      <c r="AP72" s="20">
        <f>(AM72-AM32)/SUM(AJ34:AJ72)</f>
        <v>-0.36</v>
      </c>
      <c r="AQ72" s="23">
        <f>AM72/SUM(AJ$1:AJ72)</f>
        <v>-0.34594594594594597</v>
      </c>
    </row>
    <row r="73" spans="1:43" x14ac:dyDescent="0.25">
      <c r="A73" s="1">
        <v>21</v>
      </c>
      <c r="C73" s="2"/>
      <c r="D73" s="2"/>
      <c r="E73" s="5"/>
      <c r="F73" s="2"/>
      <c r="G73" s="22"/>
      <c r="L73" s="1">
        <v>21</v>
      </c>
      <c r="N73" s="2"/>
      <c r="O73" s="2"/>
      <c r="P73" s="5"/>
      <c r="Q73" s="2"/>
      <c r="R73" s="22"/>
      <c r="W73" s="1"/>
      <c r="Y73" s="2"/>
      <c r="Z73" s="2"/>
      <c r="AA73" s="5"/>
      <c r="AB73" s="2"/>
      <c r="AC73" s="22"/>
      <c r="AH73" s="1">
        <v>21</v>
      </c>
      <c r="AJ73" s="2"/>
      <c r="AK73" s="2"/>
      <c r="AL73" s="5"/>
      <c r="AM73" s="22"/>
    </row>
    <row r="74" spans="1:43" x14ac:dyDescent="0.25">
      <c r="A74" t="s">
        <v>1</v>
      </c>
      <c r="B74" t="s">
        <v>12</v>
      </c>
      <c r="C74" s="2">
        <v>5</v>
      </c>
      <c r="D74" s="2">
        <v>2.2000000000000002</v>
      </c>
      <c r="E74" s="5" t="s">
        <v>17</v>
      </c>
      <c r="F74" s="2">
        <f>F72+IF(E74="Y",C74*(D74-1),IF(E74="N",-C74,0))</f>
        <v>19.100000000000001</v>
      </c>
      <c r="G74" s="22">
        <f t="shared" ref="G74:G78" si="73">IF(AND(C74=0,E74="Y"),5*(D74-1),0)</f>
        <v>0</v>
      </c>
      <c r="L74" t="s">
        <v>1</v>
      </c>
      <c r="M74" t="s">
        <v>12</v>
      </c>
      <c r="N74" s="2">
        <v>10</v>
      </c>
      <c r="O74" s="2">
        <v>2.2000000000000002</v>
      </c>
      <c r="P74" s="5" t="s">
        <v>17</v>
      </c>
      <c r="Q74" s="2">
        <f>Q72+IF(P74="Y",N74*(O74-1),IF(P74="N",-N74,0))</f>
        <v>-128.1</v>
      </c>
      <c r="R74" s="22">
        <f t="shared" ref="R74:R78" si="74">IF(AND(N74=0,P74="Y"),5*(O74-1),0)</f>
        <v>0</v>
      </c>
      <c r="Y74" s="2"/>
      <c r="Z74" s="2"/>
      <c r="AA74" s="5"/>
      <c r="AB74" s="2"/>
      <c r="AC74" s="22"/>
      <c r="AH74" t="s">
        <v>1</v>
      </c>
      <c r="AI74" t="s">
        <v>12</v>
      </c>
      <c r="AJ74" s="2">
        <v>10</v>
      </c>
      <c r="AK74" s="2">
        <v>2.2000000000000002</v>
      </c>
      <c r="AL74" s="5" t="s">
        <v>17</v>
      </c>
      <c r="AM74" s="22">
        <f>AM72+IF(AL74="Y",AJ74*(AK74-1),IF(AL74="N",-AJ74,0))</f>
        <v>-138</v>
      </c>
    </row>
    <row r="75" spans="1:43" x14ac:dyDescent="0.25">
      <c r="A75" t="s">
        <v>2</v>
      </c>
      <c r="B75" t="s">
        <v>12</v>
      </c>
      <c r="C75" s="2">
        <v>10</v>
      </c>
      <c r="D75" s="2">
        <v>3</v>
      </c>
      <c r="E75" s="5" t="s">
        <v>16</v>
      </c>
      <c r="F75" s="2">
        <f>F74+IF(E75="Y",C75*(D75-1),IF(E75="N",-C75,0))</f>
        <v>39.1</v>
      </c>
      <c r="G75" s="22">
        <f t="shared" si="73"/>
        <v>0</v>
      </c>
      <c r="L75" t="s">
        <v>2</v>
      </c>
      <c r="M75" t="s">
        <v>12</v>
      </c>
      <c r="N75" s="2">
        <v>5</v>
      </c>
      <c r="O75" s="2">
        <v>3</v>
      </c>
      <c r="P75" s="5" t="s">
        <v>16</v>
      </c>
      <c r="Q75" s="2">
        <f>Q74+IF(P75="Y",N75*(O75-1),IF(P75="N",-N75,0))</f>
        <v>-118.1</v>
      </c>
      <c r="R75" s="22">
        <f t="shared" si="74"/>
        <v>0</v>
      </c>
      <c r="Y75" s="2"/>
      <c r="Z75" s="2"/>
      <c r="AA75" s="5"/>
      <c r="AB75" s="2"/>
      <c r="AC75" s="22"/>
      <c r="AH75" t="s">
        <v>2</v>
      </c>
      <c r="AI75" t="s">
        <v>54</v>
      </c>
      <c r="AJ75" s="2" t="s">
        <v>54</v>
      </c>
      <c r="AK75" s="2" t="s">
        <v>54</v>
      </c>
      <c r="AL75" s="5" t="s">
        <v>54</v>
      </c>
      <c r="AM75" s="22">
        <f>AM74+IF(AL75="Y",AJ75*(AK75-1),IF(AL75="N",-AJ75,0))</f>
        <v>-138</v>
      </c>
    </row>
    <row r="76" spans="1:43" x14ac:dyDescent="0.25">
      <c r="A76" t="s">
        <v>3</v>
      </c>
      <c r="B76" t="s">
        <v>12</v>
      </c>
      <c r="C76" s="2">
        <v>10</v>
      </c>
      <c r="D76" s="2">
        <v>2.2000000000000002</v>
      </c>
      <c r="E76" s="5" t="s">
        <v>16</v>
      </c>
      <c r="F76" s="2">
        <f t="shared" ref="F76:F78" si="75">F75+IF(E76="Y",C76*(D76-1),IF(E76="N",-C76,0))</f>
        <v>51.1</v>
      </c>
      <c r="G76" s="22">
        <f t="shared" si="73"/>
        <v>0</v>
      </c>
      <c r="L76" t="s">
        <v>3</v>
      </c>
      <c r="M76" t="s">
        <v>12</v>
      </c>
      <c r="N76" s="2">
        <v>10</v>
      </c>
      <c r="O76" s="2">
        <v>2.2000000000000002</v>
      </c>
      <c r="P76" s="5" t="s">
        <v>16</v>
      </c>
      <c r="Q76" s="2">
        <f t="shared" ref="Q76:Q78" si="76">Q75+IF(P76="Y",N76*(O76-1),IF(P76="N",-N76,0))</f>
        <v>-106.1</v>
      </c>
      <c r="R76" s="22">
        <f t="shared" si="74"/>
        <v>0</v>
      </c>
      <c r="Y76" s="2"/>
      <c r="Z76" s="2"/>
      <c r="AA76" s="5"/>
      <c r="AB76" s="2"/>
      <c r="AC76" s="22"/>
      <c r="AH76" t="s">
        <v>3</v>
      </c>
      <c r="AI76" t="s">
        <v>12</v>
      </c>
      <c r="AJ76" s="2">
        <v>10</v>
      </c>
      <c r="AK76" s="2">
        <v>2.2000000000000002</v>
      </c>
      <c r="AL76" s="5" t="s">
        <v>16</v>
      </c>
      <c r="AM76" s="22">
        <f t="shared" ref="AM76:AM78" si="77">AM75+IF(AL76="Y",AJ76*(AK76-1),IF(AL76="N",-AJ76,0))</f>
        <v>-126</v>
      </c>
    </row>
    <row r="77" spans="1:43" x14ac:dyDescent="0.25">
      <c r="A77" t="s">
        <v>4</v>
      </c>
      <c r="B77" t="s">
        <v>13</v>
      </c>
      <c r="C77" s="2">
        <v>10</v>
      </c>
      <c r="D77" s="2">
        <v>2.2999999999999998</v>
      </c>
      <c r="E77" s="5" t="s">
        <v>17</v>
      </c>
      <c r="F77" s="2">
        <f t="shared" si="75"/>
        <v>41.1</v>
      </c>
      <c r="G77" s="22">
        <f t="shared" si="73"/>
        <v>0</v>
      </c>
      <c r="L77" t="s">
        <v>4</v>
      </c>
      <c r="M77" t="s">
        <v>13</v>
      </c>
      <c r="N77" s="2">
        <v>10</v>
      </c>
      <c r="O77" s="2">
        <v>2.2999999999999998</v>
      </c>
      <c r="P77" s="5" t="s">
        <v>17</v>
      </c>
      <c r="Q77" s="2">
        <f t="shared" si="76"/>
        <v>-116.1</v>
      </c>
      <c r="R77" s="22">
        <f t="shared" si="74"/>
        <v>0</v>
      </c>
      <c r="Y77" s="2"/>
      <c r="Z77" s="2"/>
      <c r="AA77" s="5"/>
      <c r="AB77" s="2"/>
      <c r="AC77" s="22"/>
      <c r="AH77" t="s">
        <v>4</v>
      </c>
      <c r="AI77" t="s">
        <v>13</v>
      </c>
      <c r="AJ77" s="2">
        <v>10</v>
      </c>
      <c r="AK77" s="2">
        <v>2.2999999999999998</v>
      </c>
      <c r="AL77" s="5" t="s">
        <v>17</v>
      </c>
      <c r="AM77" s="22">
        <f t="shared" si="77"/>
        <v>-136</v>
      </c>
    </row>
    <row r="78" spans="1:43" x14ac:dyDescent="0.25">
      <c r="A78" t="s">
        <v>5</v>
      </c>
      <c r="B78" t="s">
        <v>12</v>
      </c>
      <c r="C78" s="2">
        <v>10</v>
      </c>
      <c r="D78" s="2">
        <v>2.1800000000000002</v>
      </c>
      <c r="E78" s="5" t="s">
        <v>16</v>
      </c>
      <c r="F78" s="2">
        <f t="shared" si="75"/>
        <v>52.900000000000006</v>
      </c>
      <c r="G78" s="22">
        <f t="shared" si="73"/>
        <v>0</v>
      </c>
      <c r="L78" t="s">
        <v>5</v>
      </c>
      <c r="M78" t="s">
        <v>13</v>
      </c>
      <c r="N78" s="2">
        <v>0</v>
      </c>
      <c r="O78" s="2">
        <v>2.8</v>
      </c>
      <c r="P78" s="5" t="s">
        <v>17</v>
      </c>
      <c r="Q78" s="2">
        <f t="shared" si="76"/>
        <v>-116.1</v>
      </c>
      <c r="R78" s="22">
        <f t="shared" si="74"/>
        <v>0</v>
      </c>
      <c r="Y78" s="2"/>
      <c r="Z78" s="2"/>
      <c r="AA78" s="5"/>
      <c r="AB78" s="2"/>
      <c r="AC78" s="22"/>
      <c r="AH78" t="s">
        <v>5</v>
      </c>
      <c r="AI78" t="s">
        <v>54</v>
      </c>
      <c r="AJ78" s="2" t="s">
        <v>54</v>
      </c>
      <c r="AK78" s="2" t="s">
        <v>54</v>
      </c>
      <c r="AL78" s="5" t="s">
        <v>54</v>
      </c>
      <c r="AM78" s="22">
        <f t="shared" si="77"/>
        <v>-136</v>
      </c>
    </row>
    <row r="79" spans="1:43" x14ac:dyDescent="0.25">
      <c r="A79" t="s">
        <v>6</v>
      </c>
      <c r="B79" t="s">
        <v>12</v>
      </c>
      <c r="C79" s="2">
        <v>0</v>
      </c>
      <c r="D79" s="2">
        <v>2.1800000000000002</v>
      </c>
      <c r="E79" s="5" t="s">
        <v>17</v>
      </c>
      <c r="F79" s="2">
        <f>F78+IF(E79="Y",C79*(D79-1),IF(E79="N",-C79,0))</f>
        <v>52.900000000000006</v>
      </c>
      <c r="G79" s="22">
        <f>IF(AND(C79=0,E79="Y"),5*(D79-1),0)</f>
        <v>0</v>
      </c>
      <c r="H79" s="14"/>
      <c r="I79" s="18"/>
      <c r="L79" t="s">
        <v>6</v>
      </c>
      <c r="M79" t="s">
        <v>12</v>
      </c>
      <c r="N79" s="2">
        <v>10</v>
      </c>
      <c r="O79" s="2">
        <v>2.1800000000000002</v>
      </c>
      <c r="P79" s="5" t="s">
        <v>17</v>
      </c>
      <c r="Q79" s="2">
        <f>Q78+IF(P79="Y",N79*(O79-1),IF(P79="N",-N79,0))</f>
        <v>-126.1</v>
      </c>
      <c r="R79" s="22">
        <f>IF(AND(N79=0,P79="Y"),5*(O79-1),0)</f>
        <v>0</v>
      </c>
      <c r="S79" s="14"/>
      <c r="T79" s="18"/>
      <c r="Y79" s="2"/>
      <c r="Z79" s="2"/>
      <c r="AA79" s="5"/>
      <c r="AB79" s="2"/>
      <c r="AC79" s="22"/>
      <c r="AD79" s="14"/>
      <c r="AE79" s="18"/>
      <c r="AH79" t="s">
        <v>6</v>
      </c>
      <c r="AI79" t="s">
        <v>54</v>
      </c>
      <c r="AJ79" s="2" t="s">
        <v>54</v>
      </c>
      <c r="AK79" s="2" t="s">
        <v>54</v>
      </c>
      <c r="AL79" s="5" t="s">
        <v>54</v>
      </c>
      <c r="AM79" s="22">
        <f>AM78+IF(AL79="Y",AJ79*(AK79-1),IF(AL79="N",-AJ79,0))</f>
        <v>-136</v>
      </c>
      <c r="AN79" s="14"/>
      <c r="AO79" s="18"/>
    </row>
    <row r="80" spans="1:43" x14ac:dyDescent="0.25">
      <c r="A80" t="s">
        <v>7</v>
      </c>
      <c r="B80" t="s">
        <v>22</v>
      </c>
      <c r="C80" s="2">
        <v>10</v>
      </c>
      <c r="D80" s="2">
        <v>1.76</v>
      </c>
      <c r="E80" s="5" t="s">
        <v>17</v>
      </c>
      <c r="F80" s="2">
        <f t="shared" ref="F80:F82" si="78">F79+IF(E80="Y",C80*(D80-1),IF(E80="N",-C80,0))</f>
        <v>42.900000000000006</v>
      </c>
      <c r="G80" s="22">
        <f t="shared" ref="G80:G82" si="79">IF(AND(C80=0,E80="Y"),5*(D80-1),0)</f>
        <v>0</v>
      </c>
      <c r="L80" t="s">
        <v>7</v>
      </c>
      <c r="M80" t="s">
        <v>22</v>
      </c>
      <c r="N80" s="2">
        <v>0</v>
      </c>
      <c r="O80" s="2">
        <v>1.76</v>
      </c>
      <c r="P80" s="5" t="s">
        <v>17</v>
      </c>
      <c r="Q80" s="2">
        <f t="shared" ref="Q80:Q82" si="80">Q79+IF(P80="Y",N80*(O80-1),IF(P80="N",-N80,0))</f>
        <v>-126.1</v>
      </c>
      <c r="R80" s="22">
        <f t="shared" ref="R80:R82" si="81">IF(AND(N80=0,P80="Y"),5*(O80-1),0)</f>
        <v>0</v>
      </c>
      <c r="AB80" s="2"/>
      <c r="AC80" s="22"/>
      <c r="AH80" t="s">
        <v>7</v>
      </c>
      <c r="AI80" t="s">
        <v>13</v>
      </c>
      <c r="AJ80" s="2">
        <v>10</v>
      </c>
      <c r="AK80" s="2">
        <v>2.65</v>
      </c>
      <c r="AL80" s="5" t="s">
        <v>16</v>
      </c>
      <c r="AM80" s="22">
        <f t="shared" ref="AM80:AM82" si="82">AM79+IF(AL80="Y",AJ80*(AK80-1),IF(AL80="N",-AJ80,0))</f>
        <v>-119.5</v>
      </c>
    </row>
    <row r="81" spans="1:43" x14ac:dyDescent="0.25">
      <c r="A81" t="s">
        <v>25</v>
      </c>
      <c r="B81" t="s">
        <v>13</v>
      </c>
      <c r="C81" s="2">
        <v>10</v>
      </c>
      <c r="D81" s="2">
        <v>2.15</v>
      </c>
      <c r="E81" s="5" t="s">
        <v>16</v>
      </c>
      <c r="F81" s="2">
        <f t="shared" si="78"/>
        <v>54.400000000000006</v>
      </c>
      <c r="G81" s="22">
        <f t="shared" si="79"/>
        <v>0</v>
      </c>
      <c r="L81" t="s">
        <v>25</v>
      </c>
      <c r="M81" t="s">
        <v>13</v>
      </c>
      <c r="N81" s="2">
        <v>0</v>
      </c>
      <c r="O81" s="2">
        <v>2.54</v>
      </c>
      <c r="P81" s="5" t="s">
        <v>16</v>
      </c>
      <c r="Q81" s="2">
        <f t="shared" si="80"/>
        <v>-126.1</v>
      </c>
      <c r="R81" s="22">
        <f t="shared" si="81"/>
        <v>7.7</v>
      </c>
      <c r="AB81" s="2"/>
      <c r="AC81" s="22"/>
      <c r="AH81" t="s">
        <v>25</v>
      </c>
      <c r="AI81" t="s">
        <v>13</v>
      </c>
      <c r="AJ81" s="2">
        <v>10</v>
      </c>
      <c r="AK81" s="2">
        <v>2.54</v>
      </c>
      <c r="AL81" s="5" t="s">
        <v>16</v>
      </c>
      <c r="AM81" s="22">
        <f t="shared" si="82"/>
        <v>-104.1</v>
      </c>
    </row>
    <row r="82" spans="1:43" x14ac:dyDescent="0.25">
      <c r="A82" t="s">
        <v>8</v>
      </c>
      <c r="B82" t="s">
        <v>13</v>
      </c>
      <c r="C82" s="2">
        <v>10</v>
      </c>
      <c r="D82" s="2">
        <v>2.2000000000000002</v>
      </c>
      <c r="E82" s="5" t="s">
        <v>16</v>
      </c>
      <c r="F82" s="2">
        <f t="shared" si="78"/>
        <v>66.400000000000006</v>
      </c>
      <c r="G82" s="22">
        <f t="shared" si="79"/>
        <v>0</v>
      </c>
      <c r="H82" s="14">
        <f>F82-F72</f>
        <v>42.300000000000004</v>
      </c>
      <c r="I82" s="18">
        <f>H82/SUM(C74:C82)</f>
        <v>0.56400000000000006</v>
      </c>
      <c r="J82" s="20">
        <f>(F82-F42)/SUM(C44:C82)</f>
        <v>0.21224137931034487</v>
      </c>
      <c r="K82" s="23">
        <f>F82/SUM(C$1:C82)</f>
        <v>0.11547826086956522</v>
      </c>
      <c r="L82" t="s">
        <v>8</v>
      </c>
      <c r="M82" t="s">
        <v>13</v>
      </c>
      <c r="N82" s="2">
        <v>10</v>
      </c>
      <c r="O82" s="2">
        <v>2.2000000000000002</v>
      </c>
      <c r="P82" s="5" t="s">
        <v>16</v>
      </c>
      <c r="Q82" s="2">
        <f t="shared" si="80"/>
        <v>-114.1</v>
      </c>
      <c r="R82" s="22">
        <f t="shared" si="81"/>
        <v>0</v>
      </c>
      <c r="S82" s="14">
        <f>Q82-Q72</f>
        <v>4</v>
      </c>
      <c r="T82" s="18">
        <f>S82/SUM(N74:N82)</f>
        <v>7.2727272727272724E-2</v>
      </c>
      <c r="U82" s="20">
        <f>(Q82-Q42)/SUM(N44:N82)</f>
        <v>-0.20892857142857141</v>
      </c>
      <c r="V82" s="23">
        <f>Q82/SUM(N$1:N82)</f>
        <v>-0.23050505050505049</v>
      </c>
      <c r="AB82" s="2"/>
      <c r="AC82" s="22"/>
      <c r="AD82" s="14"/>
      <c r="AE82" s="18"/>
      <c r="AG82" s="23"/>
      <c r="AH82" t="s">
        <v>8</v>
      </c>
      <c r="AI82" t="s">
        <v>13</v>
      </c>
      <c r="AJ82" s="2">
        <v>10</v>
      </c>
      <c r="AK82" s="2">
        <v>2.2000000000000002</v>
      </c>
      <c r="AL82" s="5" t="s">
        <v>16</v>
      </c>
      <c r="AM82" s="22">
        <f t="shared" si="82"/>
        <v>-92.1</v>
      </c>
      <c r="AN82" s="14">
        <f>AM82-AM72</f>
        <v>35.900000000000006</v>
      </c>
      <c r="AO82" s="18">
        <f>AN82/SUM(AJ74:AJ82)</f>
        <v>0.59833333333333338</v>
      </c>
      <c r="AP82" s="20">
        <f>(AM82-AM42)/SUM(AJ44:AJ82)</f>
        <v>-0.21083333333333332</v>
      </c>
      <c r="AQ82" s="23">
        <f>AM82/SUM(AJ$1:AJ82)</f>
        <v>-0.2141860465116279</v>
      </c>
    </row>
    <row r="83" spans="1:43" x14ac:dyDescent="0.25">
      <c r="A83" s="1">
        <v>22</v>
      </c>
      <c r="C83" s="2"/>
      <c r="D83" s="2"/>
      <c r="E83" s="5"/>
      <c r="F83" s="2"/>
      <c r="G83" s="22"/>
      <c r="L83" s="1">
        <v>22</v>
      </c>
      <c r="N83" s="2"/>
      <c r="O83" s="2"/>
      <c r="P83" s="5"/>
      <c r="Q83" s="2"/>
      <c r="R83" s="22"/>
      <c r="W83" s="1"/>
      <c r="Y83" s="2"/>
      <c r="Z83" s="2"/>
      <c r="AA83" s="5"/>
      <c r="AB83" s="2"/>
      <c r="AC83" s="22"/>
      <c r="AH83" s="1">
        <v>22</v>
      </c>
      <c r="AJ83" s="2"/>
      <c r="AK83" s="2"/>
      <c r="AL83" s="5"/>
      <c r="AM83" s="22"/>
    </row>
    <row r="84" spans="1:43" x14ac:dyDescent="0.25">
      <c r="A84" t="s">
        <v>1</v>
      </c>
      <c r="B84" t="s">
        <v>13</v>
      </c>
      <c r="C84" s="2">
        <v>10</v>
      </c>
      <c r="D84" s="2">
        <v>2.65</v>
      </c>
      <c r="E84" s="5" t="s">
        <v>17</v>
      </c>
      <c r="F84" s="2">
        <f>F82+IF(E84="Y",C84*(D84-1),IF(E84="N",-C84,0))</f>
        <v>56.400000000000006</v>
      </c>
      <c r="G84" s="22">
        <f t="shared" ref="G84:G88" si="83">IF(AND(C84=0,E84="Y"),5*(D84-1),0)</f>
        <v>0</v>
      </c>
      <c r="L84" t="s">
        <v>1</v>
      </c>
      <c r="M84" t="s">
        <v>12</v>
      </c>
      <c r="N84" s="2">
        <v>0</v>
      </c>
      <c r="O84" s="2">
        <v>2.2999999999999998</v>
      </c>
      <c r="P84" s="5" t="s">
        <v>16</v>
      </c>
      <c r="Q84" s="2">
        <f>Q82+IF(P84="Y",N84*(O84-1),IF(P84="N",-N84,0))</f>
        <v>-114.1</v>
      </c>
      <c r="R84" s="22">
        <f t="shared" ref="R84:R88" si="84">IF(AND(N84=0,P84="Y"),5*(O84-1),0)</f>
        <v>6.4999999999999991</v>
      </c>
      <c r="Y84" s="2"/>
      <c r="Z84" s="2"/>
      <c r="AA84" s="5"/>
      <c r="AB84" s="2"/>
      <c r="AC84" s="22"/>
      <c r="AH84" t="s">
        <v>1</v>
      </c>
      <c r="AI84" t="s">
        <v>54</v>
      </c>
      <c r="AJ84" s="2" t="s">
        <v>54</v>
      </c>
      <c r="AK84" s="2" t="s">
        <v>54</v>
      </c>
      <c r="AL84" s="5" t="s">
        <v>54</v>
      </c>
      <c r="AM84" s="22">
        <f>AM82+IF(AL84="Y",AJ84*(AK84-1),IF(AL84="N",-AJ84,0))</f>
        <v>-92.1</v>
      </c>
    </row>
    <row r="85" spans="1:43" x14ac:dyDescent="0.25">
      <c r="A85" t="s">
        <v>2</v>
      </c>
      <c r="B85" t="s">
        <v>13</v>
      </c>
      <c r="C85" s="2">
        <v>0</v>
      </c>
      <c r="D85" s="2">
        <v>2.15</v>
      </c>
      <c r="E85" s="5" t="s">
        <v>16</v>
      </c>
      <c r="F85" s="2">
        <f>F84+IF(E85="Y",C85*(D85-1),IF(E85="N",-C85,0))</f>
        <v>56.400000000000006</v>
      </c>
      <c r="G85" s="22">
        <f t="shared" si="83"/>
        <v>5.75</v>
      </c>
      <c r="L85" t="s">
        <v>2</v>
      </c>
      <c r="M85" t="s">
        <v>13</v>
      </c>
      <c r="N85" s="2">
        <v>10</v>
      </c>
      <c r="O85" s="2">
        <v>2.15</v>
      </c>
      <c r="P85" s="5" t="s">
        <v>16</v>
      </c>
      <c r="Q85" s="2">
        <f>Q84+IF(P85="Y",N85*(O85-1),IF(P85="N",-N85,0))</f>
        <v>-102.6</v>
      </c>
      <c r="R85" s="22">
        <f t="shared" si="84"/>
        <v>0</v>
      </c>
      <c r="Y85" s="2"/>
      <c r="Z85" s="2"/>
      <c r="AA85" s="5"/>
      <c r="AB85" s="2"/>
      <c r="AC85" s="22"/>
      <c r="AH85" t="s">
        <v>2</v>
      </c>
      <c r="AI85" t="s">
        <v>13</v>
      </c>
      <c r="AJ85" s="2">
        <v>10</v>
      </c>
      <c r="AK85" s="2">
        <v>2.15</v>
      </c>
      <c r="AL85" s="5" t="s">
        <v>16</v>
      </c>
      <c r="AM85" s="22">
        <f>AM84+IF(AL85="Y",AJ85*(AK85-1),IF(AL85="N",-AJ85,0))</f>
        <v>-80.599999999999994</v>
      </c>
    </row>
    <row r="86" spans="1:43" x14ac:dyDescent="0.25">
      <c r="A86" t="s">
        <v>3</v>
      </c>
      <c r="B86" t="s">
        <v>12</v>
      </c>
      <c r="C86" s="2">
        <v>10</v>
      </c>
      <c r="D86" s="2">
        <v>2.08</v>
      </c>
      <c r="E86" s="5" t="s">
        <v>16</v>
      </c>
      <c r="F86" s="2">
        <f t="shared" ref="F86:F88" si="85">F85+IF(E86="Y",C86*(D86-1),IF(E86="N",-C86,0))</f>
        <v>67.2</v>
      </c>
      <c r="G86" s="22">
        <f t="shared" si="83"/>
        <v>0</v>
      </c>
      <c r="L86" t="s">
        <v>3</v>
      </c>
      <c r="M86" t="s">
        <v>12</v>
      </c>
      <c r="N86" s="2">
        <v>10</v>
      </c>
      <c r="O86" s="2">
        <v>2.08</v>
      </c>
      <c r="P86" s="5" t="s">
        <v>16</v>
      </c>
      <c r="Q86" s="2">
        <f t="shared" ref="Q86:Q88" si="86">Q85+IF(P86="Y",N86*(O86-1),IF(P86="N",-N86,0))</f>
        <v>-91.8</v>
      </c>
      <c r="R86" s="22">
        <f t="shared" si="84"/>
        <v>0</v>
      </c>
      <c r="Y86" s="2"/>
      <c r="Z86" s="2"/>
      <c r="AA86" s="5"/>
      <c r="AB86" s="2"/>
      <c r="AC86" s="22"/>
      <c r="AH86" t="s">
        <v>3</v>
      </c>
      <c r="AI86" t="s">
        <v>12</v>
      </c>
      <c r="AJ86" s="2">
        <v>10</v>
      </c>
      <c r="AK86" s="2">
        <v>2.08</v>
      </c>
      <c r="AL86" s="5" t="s">
        <v>16</v>
      </c>
      <c r="AM86" s="22">
        <f t="shared" ref="AM86:AM88" si="87">AM85+IF(AL86="Y",AJ86*(AK86-1),IF(AL86="N",-AJ86,0))</f>
        <v>-69.8</v>
      </c>
    </row>
    <row r="87" spans="1:43" x14ac:dyDescent="0.25">
      <c r="A87" t="s">
        <v>4</v>
      </c>
      <c r="B87" t="s">
        <v>13</v>
      </c>
      <c r="C87" s="2">
        <v>5</v>
      </c>
      <c r="D87" s="2">
        <v>3.8</v>
      </c>
      <c r="E87" s="5" t="s">
        <v>17</v>
      </c>
      <c r="F87" s="2">
        <f t="shared" si="85"/>
        <v>62.2</v>
      </c>
      <c r="G87" s="22">
        <f t="shared" si="83"/>
        <v>0</v>
      </c>
      <c r="L87" t="s">
        <v>4</v>
      </c>
      <c r="M87" t="s">
        <v>13</v>
      </c>
      <c r="N87" s="2">
        <v>5</v>
      </c>
      <c r="O87" s="2">
        <v>3.8</v>
      </c>
      <c r="P87" s="5" t="s">
        <v>17</v>
      </c>
      <c r="Q87" s="2">
        <f t="shared" si="86"/>
        <v>-96.8</v>
      </c>
      <c r="R87" s="22">
        <f t="shared" si="84"/>
        <v>0</v>
      </c>
      <c r="Y87" s="2"/>
      <c r="Z87" s="2"/>
      <c r="AA87" s="5"/>
      <c r="AB87" s="2"/>
      <c r="AC87" s="22"/>
      <c r="AH87" t="s">
        <v>4</v>
      </c>
      <c r="AI87" t="s">
        <v>54</v>
      </c>
      <c r="AJ87" s="2" t="s">
        <v>54</v>
      </c>
      <c r="AK87" s="2" t="s">
        <v>54</v>
      </c>
      <c r="AL87" s="5" t="s">
        <v>54</v>
      </c>
      <c r="AM87" s="22">
        <f t="shared" si="87"/>
        <v>-69.8</v>
      </c>
    </row>
    <row r="88" spans="1:43" x14ac:dyDescent="0.25">
      <c r="A88" t="s">
        <v>5</v>
      </c>
      <c r="B88" t="s">
        <v>13</v>
      </c>
      <c r="C88" s="2">
        <v>0</v>
      </c>
      <c r="D88" s="2">
        <v>2.35</v>
      </c>
      <c r="E88" s="5" t="s">
        <v>17</v>
      </c>
      <c r="F88" s="2">
        <f t="shared" si="85"/>
        <v>62.2</v>
      </c>
      <c r="G88" s="22">
        <f t="shared" si="83"/>
        <v>0</v>
      </c>
      <c r="L88" t="s">
        <v>5</v>
      </c>
      <c r="M88" t="s">
        <v>13</v>
      </c>
      <c r="N88" s="2">
        <v>0</v>
      </c>
      <c r="O88" s="2">
        <v>2.35</v>
      </c>
      <c r="P88" s="5" t="s">
        <v>17</v>
      </c>
      <c r="Q88" s="2">
        <f t="shared" si="86"/>
        <v>-96.8</v>
      </c>
      <c r="R88" s="22">
        <f t="shared" si="84"/>
        <v>0</v>
      </c>
      <c r="Y88" s="2"/>
      <c r="Z88" s="2"/>
      <c r="AA88" s="5"/>
      <c r="AB88" s="2"/>
      <c r="AC88" s="22"/>
      <c r="AH88" t="s">
        <v>5</v>
      </c>
      <c r="AI88" t="s">
        <v>54</v>
      </c>
      <c r="AJ88" s="2" t="s">
        <v>54</v>
      </c>
      <c r="AK88" s="2" t="s">
        <v>54</v>
      </c>
      <c r="AL88" s="5" t="s">
        <v>54</v>
      </c>
      <c r="AM88" s="22">
        <f t="shared" si="87"/>
        <v>-69.8</v>
      </c>
    </row>
    <row r="89" spans="1:43" x14ac:dyDescent="0.25">
      <c r="A89" t="s">
        <v>6</v>
      </c>
      <c r="B89" t="s">
        <v>13</v>
      </c>
      <c r="C89" s="2">
        <v>10</v>
      </c>
      <c r="D89" s="2">
        <v>2.1800000000000002</v>
      </c>
      <c r="E89" s="5" t="s">
        <v>17</v>
      </c>
      <c r="F89" s="2">
        <f>F88+IF(E89="Y",C89*(D89-1),IF(E89="N",-C89,0))</f>
        <v>52.2</v>
      </c>
      <c r="G89" s="22">
        <f>IF(AND(C89=0,E89="Y"),5*(D89-1),0)</f>
        <v>0</v>
      </c>
      <c r="H89" s="14"/>
      <c r="I89" s="18"/>
      <c r="L89" t="s">
        <v>6</v>
      </c>
      <c r="M89" t="s">
        <v>13</v>
      </c>
      <c r="N89" s="2">
        <v>10</v>
      </c>
      <c r="O89" s="2">
        <v>2.1800000000000002</v>
      </c>
      <c r="P89" s="5" t="s">
        <v>17</v>
      </c>
      <c r="Q89" s="2">
        <f>Q88+IF(P89="Y",N89*(O89-1),IF(P89="N",-N89,0))</f>
        <v>-106.8</v>
      </c>
      <c r="R89" s="22">
        <f>IF(AND(N89=0,P89="Y"),5*(O89-1),0)</f>
        <v>0</v>
      </c>
      <c r="S89" s="14"/>
      <c r="T89" s="18"/>
      <c r="Y89" s="2"/>
      <c r="Z89" s="2"/>
      <c r="AA89" s="5"/>
      <c r="AB89" s="2"/>
      <c r="AC89" s="22"/>
      <c r="AD89" s="14"/>
      <c r="AE89" s="18"/>
      <c r="AH89" t="s">
        <v>6</v>
      </c>
      <c r="AI89" t="s">
        <v>13</v>
      </c>
      <c r="AJ89" s="2">
        <v>10</v>
      </c>
      <c r="AK89" s="2">
        <v>2.1800000000000002</v>
      </c>
      <c r="AL89" s="5" t="s">
        <v>17</v>
      </c>
      <c r="AM89" s="22">
        <f>AM88+IF(AL89="Y",AJ89*(AK89-1),IF(AL89="N",-AJ89,0))</f>
        <v>-79.8</v>
      </c>
      <c r="AN89" s="14"/>
      <c r="AO89" s="18"/>
    </row>
    <row r="90" spans="1:43" x14ac:dyDescent="0.25">
      <c r="A90" t="s">
        <v>7</v>
      </c>
      <c r="B90" t="s">
        <v>13</v>
      </c>
      <c r="C90" s="2">
        <v>10</v>
      </c>
      <c r="D90" s="2">
        <v>2.25</v>
      </c>
      <c r="E90" s="5" t="s">
        <v>17</v>
      </c>
      <c r="F90" s="2">
        <f t="shared" ref="F90:F92" si="88">F89+IF(E90="Y",C90*(D90-1),IF(E90="N",-C90,0))</f>
        <v>42.2</v>
      </c>
      <c r="G90" s="22">
        <f t="shared" ref="G90:G92" si="89">IF(AND(C90=0,E90="Y"),5*(D90-1),0)</f>
        <v>0</v>
      </c>
      <c r="L90" t="s">
        <v>7</v>
      </c>
      <c r="M90" t="s">
        <v>13</v>
      </c>
      <c r="N90" s="2">
        <v>10</v>
      </c>
      <c r="O90" s="2">
        <v>2</v>
      </c>
      <c r="P90" s="5" t="s">
        <v>17</v>
      </c>
      <c r="Q90" s="2">
        <f t="shared" ref="Q90:Q92" si="90">Q89+IF(P90="Y",N90*(O90-1),IF(P90="N",-N90,0))</f>
        <v>-116.8</v>
      </c>
      <c r="R90" s="22">
        <f t="shared" ref="R90:R92" si="91">IF(AND(N90=0,P90="Y"),5*(O90-1),0)</f>
        <v>0</v>
      </c>
      <c r="AB90" s="2"/>
      <c r="AC90" s="22"/>
      <c r="AH90" t="s">
        <v>7</v>
      </c>
      <c r="AI90" t="s">
        <v>13</v>
      </c>
      <c r="AJ90" s="2">
        <v>10</v>
      </c>
      <c r="AK90" s="2">
        <v>2</v>
      </c>
      <c r="AL90" s="5" t="s">
        <v>17</v>
      </c>
      <c r="AM90" s="22">
        <f t="shared" ref="AM90:AM92" si="92">AM89+IF(AL90="Y",AJ90*(AK90-1),IF(AL90="N",-AJ90,0))</f>
        <v>-89.8</v>
      </c>
    </row>
    <row r="91" spans="1:43" x14ac:dyDescent="0.25">
      <c r="A91" t="s">
        <v>25</v>
      </c>
      <c r="B91" t="s">
        <v>12</v>
      </c>
      <c r="C91" s="2">
        <v>10</v>
      </c>
      <c r="D91" s="2">
        <v>2.2999999999999998</v>
      </c>
      <c r="E91" s="5" t="s">
        <v>16</v>
      </c>
      <c r="F91" s="2">
        <f t="shared" si="88"/>
        <v>55.2</v>
      </c>
      <c r="G91" s="22">
        <f t="shared" si="89"/>
        <v>0</v>
      </c>
      <c r="L91" t="s">
        <v>25</v>
      </c>
      <c r="M91" t="s">
        <v>12</v>
      </c>
      <c r="N91" s="2">
        <v>10</v>
      </c>
      <c r="O91" s="2">
        <v>2.2999999999999998</v>
      </c>
      <c r="P91" s="5" t="s">
        <v>16</v>
      </c>
      <c r="Q91" s="2">
        <f t="shared" si="90"/>
        <v>-103.8</v>
      </c>
      <c r="R91" s="22">
        <f t="shared" si="91"/>
        <v>0</v>
      </c>
      <c r="AB91" s="2"/>
      <c r="AC91" s="22"/>
      <c r="AH91" t="s">
        <v>25</v>
      </c>
      <c r="AI91" t="s">
        <v>54</v>
      </c>
      <c r="AJ91" s="2" t="s">
        <v>54</v>
      </c>
      <c r="AK91" s="2" t="s">
        <v>54</v>
      </c>
      <c r="AL91" s="5" t="s">
        <v>54</v>
      </c>
      <c r="AM91" s="22">
        <f t="shared" si="92"/>
        <v>-89.8</v>
      </c>
    </row>
    <row r="92" spans="1:43" x14ac:dyDescent="0.25">
      <c r="A92" t="s">
        <v>8</v>
      </c>
      <c r="B92" t="s">
        <v>13</v>
      </c>
      <c r="C92" s="2">
        <v>10</v>
      </c>
      <c r="D92" s="2">
        <v>3.3</v>
      </c>
      <c r="E92" s="5" t="s">
        <v>17</v>
      </c>
      <c r="F92" s="2">
        <f t="shared" si="88"/>
        <v>45.2</v>
      </c>
      <c r="G92" s="22">
        <f t="shared" si="89"/>
        <v>0</v>
      </c>
      <c r="H92" s="14">
        <f>F92-F82</f>
        <v>-21.200000000000003</v>
      </c>
      <c r="I92" s="18">
        <f>H92/SUM(C84:C92)</f>
        <v>-0.32615384615384618</v>
      </c>
      <c r="J92" s="20">
        <f>(F92-F52)/SUM(C54:C92)</f>
        <v>0.28224137931034488</v>
      </c>
      <c r="K92" s="23">
        <f>F92/SUM(C$1:C92)</f>
        <v>7.0625000000000007E-2</v>
      </c>
      <c r="L92" t="s">
        <v>8</v>
      </c>
      <c r="M92" t="s">
        <v>13</v>
      </c>
      <c r="N92" s="2">
        <v>10</v>
      </c>
      <c r="O92" s="2">
        <v>3.3</v>
      </c>
      <c r="P92" s="5" t="s">
        <v>17</v>
      </c>
      <c r="Q92" s="2">
        <f t="shared" si="90"/>
        <v>-113.8</v>
      </c>
      <c r="R92" s="22">
        <f t="shared" si="91"/>
        <v>0</v>
      </c>
      <c r="S92" s="14">
        <f>Q92-Q82</f>
        <v>0.29999999999999716</v>
      </c>
      <c r="T92" s="18">
        <f>S92/SUM(N84:N92)</f>
        <v>4.6153846153845716E-3</v>
      </c>
      <c r="U92" s="20">
        <f>(Q92-Q52)/SUM(N54:N92)</f>
        <v>1.8703703703703695E-2</v>
      </c>
      <c r="V92" s="23">
        <f>Q92/SUM(N$1:N92)</f>
        <v>-0.20321428571428571</v>
      </c>
      <c r="AB92" s="2"/>
      <c r="AC92" s="22"/>
      <c r="AD92" s="14"/>
      <c r="AE92" s="18"/>
      <c r="AG92" s="23"/>
      <c r="AH92" t="s">
        <v>8</v>
      </c>
      <c r="AI92" t="s">
        <v>13</v>
      </c>
      <c r="AJ92" s="2">
        <v>10</v>
      </c>
      <c r="AK92" s="2">
        <v>3.3</v>
      </c>
      <c r="AL92" s="5" t="s">
        <v>17</v>
      </c>
      <c r="AM92" s="22">
        <f t="shared" si="92"/>
        <v>-99.8</v>
      </c>
      <c r="AN92" s="14">
        <f>AM92-AM82</f>
        <v>-7.7000000000000028</v>
      </c>
      <c r="AO92" s="18">
        <f>AN92/SUM(AJ84:AJ92)</f>
        <v>-0.15400000000000005</v>
      </c>
      <c r="AP92" s="20">
        <f>(AM92-AM52)/SUM(AJ54:AJ92)</f>
        <v>-3.458333333333332E-2</v>
      </c>
      <c r="AQ92" s="23">
        <f>AM92/SUM(AJ$1:AJ92)</f>
        <v>-0.20791666666666667</v>
      </c>
    </row>
    <row r="93" spans="1:43" x14ac:dyDescent="0.25">
      <c r="A93" s="1">
        <v>23</v>
      </c>
      <c r="C93" s="2"/>
      <c r="D93" s="2"/>
      <c r="E93" s="5"/>
      <c r="F93" s="2"/>
      <c r="G93" s="22"/>
      <c r="L93" s="1">
        <v>23</v>
      </c>
      <c r="N93" s="2"/>
      <c r="O93" s="2"/>
      <c r="P93" s="5"/>
      <c r="Q93" s="2"/>
      <c r="R93" s="22"/>
      <c r="W93" s="1"/>
      <c r="Y93" s="2"/>
      <c r="Z93" s="2"/>
      <c r="AA93" s="5"/>
      <c r="AB93" s="2"/>
      <c r="AC93" s="22"/>
      <c r="AH93" s="1">
        <v>23</v>
      </c>
      <c r="AJ93" s="2"/>
      <c r="AK93" s="2"/>
      <c r="AL93" s="5"/>
      <c r="AM93" s="22"/>
    </row>
    <row r="94" spans="1:43" x14ac:dyDescent="0.25">
      <c r="A94" t="s">
        <v>1</v>
      </c>
      <c r="B94" t="s">
        <v>13</v>
      </c>
      <c r="C94" s="2">
        <v>10</v>
      </c>
      <c r="D94" s="2">
        <v>2.5</v>
      </c>
      <c r="E94" s="5" t="s">
        <v>16</v>
      </c>
      <c r="F94" s="2">
        <f>F92+IF(E94="Y",C94*(D94-1),IF(E94="N",-C94,0))</f>
        <v>60.2</v>
      </c>
      <c r="G94" s="22">
        <f t="shared" ref="G94:G98" si="93">IF(AND(C94=0,E94="Y"),5*(D94-1),0)</f>
        <v>0</v>
      </c>
      <c r="L94" t="s">
        <v>1</v>
      </c>
      <c r="M94" t="s">
        <v>13</v>
      </c>
      <c r="N94" s="2">
        <v>0</v>
      </c>
      <c r="O94" s="2">
        <v>2.5</v>
      </c>
      <c r="P94" s="5" t="s">
        <v>16</v>
      </c>
      <c r="Q94" s="2">
        <f>Q92+IF(P94="Y",N94*(O94-1),IF(P94="N",-N94,0))</f>
        <v>-113.8</v>
      </c>
      <c r="R94" s="22">
        <f t="shared" ref="R94:R98" si="94">IF(AND(N94=0,P94="Y"),5*(O94-1),0)</f>
        <v>7.5</v>
      </c>
      <c r="Y94" s="2"/>
      <c r="Z94" s="2"/>
      <c r="AA94" s="5"/>
      <c r="AB94" s="2"/>
      <c r="AC94" s="22"/>
      <c r="AH94" t="s">
        <v>1</v>
      </c>
      <c r="AI94" t="s">
        <v>54</v>
      </c>
      <c r="AJ94" s="2" t="s">
        <v>54</v>
      </c>
      <c r="AK94" s="2" t="s">
        <v>54</v>
      </c>
      <c r="AL94" s="5" t="s">
        <v>54</v>
      </c>
      <c r="AM94" s="22">
        <f>AM92+IF(AL94="Y",AJ94*(AK94-1),IF(AL94="N",-AJ94,0))</f>
        <v>-99.8</v>
      </c>
    </row>
    <row r="95" spans="1:43" x14ac:dyDescent="0.25">
      <c r="A95" t="s">
        <v>2</v>
      </c>
      <c r="B95" t="s">
        <v>12</v>
      </c>
      <c r="C95" s="2">
        <v>10</v>
      </c>
      <c r="D95" s="2">
        <v>2.2000000000000002</v>
      </c>
      <c r="E95" s="5" t="s">
        <v>16</v>
      </c>
      <c r="F95" s="2">
        <f>F94+IF(E95="Y",C95*(D95-1),IF(E95="N",-C95,0))</f>
        <v>72.2</v>
      </c>
      <c r="G95" s="22">
        <f t="shared" si="93"/>
        <v>0</v>
      </c>
      <c r="L95" t="s">
        <v>2</v>
      </c>
      <c r="M95" t="s">
        <v>12</v>
      </c>
      <c r="N95" s="2">
        <v>5</v>
      </c>
      <c r="O95" s="2">
        <v>2.2000000000000002</v>
      </c>
      <c r="P95" s="5" t="s">
        <v>16</v>
      </c>
      <c r="Q95" s="2">
        <f>Q94+IF(P95="Y",N95*(O95-1),IF(P95="N",-N95,0))</f>
        <v>-107.8</v>
      </c>
      <c r="R95" s="22">
        <f t="shared" si="94"/>
        <v>0</v>
      </c>
      <c r="Y95" s="2"/>
      <c r="Z95" s="2"/>
      <c r="AA95" s="5"/>
      <c r="AB95" s="2"/>
      <c r="AC95" s="22"/>
      <c r="AH95" t="s">
        <v>2</v>
      </c>
      <c r="AI95" t="s">
        <v>13</v>
      </c>
      <c r="AJ95" s="2">
        <v>10</v>
      </c>
      <c r="AK95" s="2">
        <v>4.0999999999999996</v>
      </c>
      <c r="AL95" s="5" t="s">
        <v>17</v>
      </c>
      <c r="AM95" s="22">
        <f>AM94+IF(AL95="Y",AJ95*(AK95-1),IF(AL95="N",-AJ95,0))</f>
        <v>-109.8</v>
      </c>
    </row>
    <row r="96" spans="1:43" x14ac:dyDescent="0.25">
      <c r="A96" t="s">
        <v>3</v>
      </c>
      <c r="B96" t="s">
        <v>13</v>
      </c>
      <c r="C96" s="2">
        <v>10</v>
      </c>
      <c r="D96" s="2">
        <v>2.25</v>
      </c>
      <c r="E96" s="5" t="s">
        <v>16</v>
      </c>
      <c r="F96" s="2">
        <f t="shared" ref="F96:F98" si="95">F95+IF(E96="Y",C96*(D96-1),IF(E96="N",-C96,0))</f>
        <v>84.7</v>
      </c>
      <c r="G96" s="22">
        <f t="shared" si="93"/>
        <v>0</v>
      </c>
      <c r="L96" t="s">
        <v>3</v>
      </c>
      <c r="M96" t="s">
        <v>13</v>
      </c>
      <c r="N96" s="2">
        <v>10</v>
      </c>
      <c r="O96" s="2">
        <v>2.25</v>
      </c>
      <c r="P96" s="5" t="s">
        <v>16</v>
      </c>
      <c r="Q96" s="2">
        <f t="shared" ref="Q96:Q98" si="96">Q95+IF(P96="Y",N96*(O96-1),IF(P96="N",-N96,0))</f>
        <v>-95.3</v>
      </c>
      <c r="R96" s="22">
        <f t="shared" si="94"/>
        <v>0</v>
      </c>
      <c r="Y96" s="2"/>
      <c r="Z96" s="2"/>
      <c r="AA96" s="5"/>
      <c r="AB96" s="2"/>
      <c r="AC96" s="22"/>
      <c r="AH96" t="s">
        <v>3</v>
      </c>
      <c r="AI96" t="s">
        <v>13</v>
      </c>
      <c r="AJ96" s="2">
        <v>10</v>
      </c>
      <c r="AK96" s="2">
        <v>2.25</v>
      </c>
      <c r="AL96" s="5" t="s">
        <v>16</v>
      </c>
      <c r="AM96" s="22">
        <f t="shared" ref="AM96:AM98" si="97">AM95+IF(AL96="Y",AJ96*(AK96-1),IF(AL96="N",-AJ96,0))</f>
        <v>-97.3</v>
      </c>
    </row>
    <row r="97" spans="1:43" x14ac:dyDescent="0.25">
      <c r="A97" t="s">
        <v>4</v>
      </c>
      <c r="B97" t="s">
        <v>13</v>
      </c>
      <c r="C97" s="2">
        <v>10</v>
      </c>
      <c r="D97" s="2">
        <v>3.3</v>
      </c>
      <c r="E97" s="5" t="s">
        <v>17</v>
      </c>
      <c r="F97" s="2">
        <f t="shared" si="95"/>
        <v>74.7</v>
      </c>
      <c r="G97" s="22">
        <f t="shared" si="93"/>
        <v>0</v>
      </c>
      <c r="L97" t="s">
        <v>4</v>
      </c>
      <c r="M97" t="s">
        <v>13</v>
      </c>
      <c r="N97" s="2">
        <v>10</v>
      </c>
      <c r="O97" s="2">
        <v>3.3</v>
      </c>
      <c r="P97" s="5" t="s">
        <v>17</v>
      </c>
      <c r="Q97" s="2">
        <f t="shared" si="96"/>
        <v>-105.3</v>
      </c>
      <c r="R97" s="22">
        <f t="shared" si="94"/>
        <v>0</v>
      </c>
      <c r="Y97" s="2"/>
      <c r="Z97" s="2"/>
      <c r="AA97" s="5"/>
      <c r="AB97" s="2"/>
      <c r="AC97" s="22"/>
      <c r="AH97" t="s">
        <v>4</v>
      </c>
      <c r="AI97" t="s">
        <v>13</v>
      </c>
      <c r="AJ97" s="2">
        <v>10</v>
      </c>
      <c r="AK97" s="2">
        <v>3.3</v>
      </c>
      <c r="AL97" s="5" t="s">
        <v>16</v>
      </c>
      <c r="AM97" s="22">
        <f t="shared" si="97"/>
        <v>-74.3</v>
      </c>
    </row>
    <row r="98" spans="1:43" x14ac:dyDescent="0.25">
      <c r="A98" t="s">
        <v>5</v>
      </c>
      <c r="B98" t="s">
        <v>12</v>
      </c>
      <c r="C98" s="2">
        <v>10</v>
      </c>
      <c r="D98" s="2">
        <v>2.6</v>
      </c>
      <c r="E98" s="5" t="s">
        <v>16</v>
      </c>
      <c r="F98" s="2">
        <f t="shared" si="95"/>
        <v>90.7</v>
      </c>
      <c r="G98" s="22">
        <f t="shared" si="93"/>
        <v>0</v>
      </c>
      <c r="L98" t="s">
        <v>5</v>
      </c>
      <c r="M98" t="s">
        <v>12</v>
      </c>
      <c r="N98" s="2">
        <v>10</v>
      </c>
      <c r="O98" s="2">
        <v>2.6</v>
      </c>
      <c r="P98" s="5" t="s">
        <v>16</v>
      </c>
      <c r="Q98" s="2">
        <f t="shared" si="96"/>
        <v>-89.3</v>
      </c>
      <c r="R98" s="22">
        <f t="shared" si="94"/>
        <v>0</v>
      </c>
      <c r="Y98" s="2"/>
      <c r="Z98" s="2"/>
      <c r="AA98" s="5"/>
      <c r="AB98" s="2"/>
      <c r="AC98" s="22"/>
      <c r="AH98" t="s">
        <v>5</v>
      </c>
      <c r="AI98" t="s">
        <v>12</v>
      </c>
      <c r="AJ98" s="2">
        <v>10</v>
      </c>
      <c r="AK98" s="2">
        <v>2.6</v>
      </c>
      <c r="AL98" s="5" t="s">
        <v>16</v>
      </c>
      <c r="AM98" s="22">
        <f t="shared" si="97"/>
        <v>-58.3</v>
      </c>
    </row>
    <row r="99" spans="1:43" x14ac:dyDescent="0.25">
      <c r="A99" t="s">
        <v>6</v>
      </c>
      <c r="B99" t="s">
        <v>13</v>
      </c>
      <c r="C99" s="2">
        <v>5</v>
      </c>
      <c r="D99" s="2">
        <v>3</v>
      </c>
      <c r="E99" s="5" t="s">
        <v>16</v>
      </c>
      <c r="F99" s="2">
        <f>F98+IF(E99="Y",C99*(D99-1),IF(E99="N",-C99,0))</f>
        <v>100.7</v>
      </c>
      <c r="G99" s="22">
        <f>IF(AND(C99=0,E99="Y"),5*(D99-1),0)</f>
        <v>0</v>
      </c>
      <c r="H99" s="14"/>
      <c r="I99" s="18"/>
      <c r="L99" t="s">
        <v>6</v>
      </c>
      <c r="M99" t="s">
        <v>12</v>
      </c>
      <c r="N99" s="2">
        <v>5</v>
      </c>
      <c r="O99" s="2">
        <v>1.9</v>
      </c>
      <c r="P99" s="5" t="s">
        <v>17</v>
      </c>
      <c r="Q99" s="2">
        <f>Q98+IF(P99="Y",N99*(O99-1),IF(P99="N",-N99,0))</f>
        <v>-94.3</v>
      </c>
      <c r="R99" s="22">
        <f>IF(AND(N99=0,P99="Y"),5*(O99-1),0)</f>
        <v>0</v>
      </c>
      <c r="S99" s="14"/>
      <c r="T99" s="18"/>
      <c r="Y99" s="2"/>
      <c r="Z99" s="2"/>
      <c r="AA99" s="5"/>
      <c r="AB99" s="2"/>
      <c r="AC99" s="22"/>
      <c r="AD99" s="14"/>
      <c r="AE99" s="18"/>
      <c r="AH99" t="s">
        <v>6</v>
      </c>
      <c r="AI99" t="s">
        <v>12</v>
      </c>
      <c r="AJ99" s="2">
        <v>10</v>
      </c>
      <c r="AK99" s="2">
        <v>1.9</v>
      </c>
      <c r="AL99" s="5" t="s">
        <v>17</v>
      </c>
      <c r="AM99" s="22">
        <f>AM98+IF(AL99="Y",AJ99*(AK99-1),IF(AL99="N",-AJ99,0))</f>
        <v>-68.3</v>
      </c>
      <c r="AN99" s="14"/>
      <c r="AO99" s="18"/>
    </row>
    <row r="100" spans="1:43" x14ac:dyDescent="0.25">
      <c r="A100" t="s">
        <v>7</v>
      </c>
      <c r="B100" t="s">
        <v>12</v>
      </c>
      <c r="C100" s="2">
        <v>10</v>
      </c>
      <c r="D100" s="2">
        <v>4.5999999999999996</v>
      </c>
      <c r="E100" s="5" t="s">
        <v>17</v>
      </c>
      <c r="F100" s="2">
        <f t="shared" ref="F100:F102" si="98">F99+IF(E100="Y",C100*(D100-1),IF(E100="N",-C100,0))</f>
        <v>90.7</v>
      </c>
      <c r="G100" s="22">
        <f t="shared" ref="G100:G102" si="99">IF(AND(C100=0,E100="Y"),5*(D100-1),0)</f>
        <v>0</v>
      </c>
      <c r="L100" t="s">
        <v>7</v>
      </c>
      <c r="M100" t="s">
        <v>12</v>
      </c>
      <c r="N100" s="2">
        <v>10</v>
      </c>
      <c r="O100" s="2">
        <v>4.5999999999999996</v>
      </c>
      <c r="P100" s="5" t="s">
        <v>17</v>
      </c>
      <c r="Q100" s="2">
        <f t="shared" ref="Q100:Q102" si="100">Q99+IF(P100="Y",N100*(O100-1),IF(P100="N",-N100,0))</f>
        <v>-104.3</v>
      </c>
      <c r="R100" s="22">
        <f t="shared" ref="R100:R102" si="101">IF(AND(N100=0,P100="Y"),5*(O100-1),0)</f>
        <v>0</v>
      </c>
      <c r="AB100" s="2"/>
      <c r="AC100" s="22"/>
      <c r="AH100" t="s">
        <v>7</v>
      </c>
      <c r="AI100" t="s">
        <v>12</v>
      </c>
      <c r="AJ100" s="2">
        <v>10</v>
      </c>
      <c r="AK100" s="2">
        <v>4.5999999999999996</v>
      </c>
      <c r="AL100" s="5" t="s">
        <v>17</v>
      </c>
      <c r="AM100" s="22">
        <f t="shared" ref="AM100:AM102" si="102">AM99+IF(AL100="Y",AJ100*(AK100-1),IF(AL100="N",-AJ100,0))</f>
        <v>-78.3</v>
      </c>
    </row>
    <row r="101" spans="1:43" x14ac:dyDescent="0.25">
      <c r="A101" t="s">
        <v>25</v>
      </c>
      <c r="B101" t="s">
        <v>12</v>
      </c>
      <c r="C101" s="2">
        <v>10</v>
      </c>
      <c r="D101" s="2">
        <v>2.15</v>
      </c>
      <c r="E101" s="5" t="s">
        <v>16</v>
      </c>
      <c r="F101" s="2">
        <f t="shared" si="98"/>
        <v>102.2</v>
      </c>
      <c r="G101" s="22">
        <f t="shared" si="99"/>
        <v>0</v>
      </c>
      <c r="L101" t="s">
        <v>25</v>
      </c>
      <c r="M101" t="s">
        <v>12</v>
      </c>
      <c r="N101" s="2">
        <v>10</v>
      </c>
      <c r="O101" s="2">
        <v>2.15</v>
      </c>
      <c r="P101" s="5" t="s">
        <v>16</v>
      </c>
      <c r="Q101" s="2">
        <f t="shared" si="100"/>
        <v>-92.8</v>
      </c>
      <c r="R101" s="22">
        <f t="shared" si="101"/>
        <v>0</v>
      </c>
      <c r="AB101" s="2"/>
      <c r="AC101" s="22"/>
      <c r="AH101" t="s">
        <v>25</v>
      </c>
      <c r="AI101" t="s">
        <v>54</v>
      </c>
      <c r="AJ101" s="2" t="s">
        <v>54</v>
      </c>
      <c r="AK101" s="2" t="s">
        <v>54</v>
      </c>
      <c r="AL101" s="5" t="s">
        <v>54</v>
      </c>
      <c r="AM101" s="22">
        <f t="shared" si="102"/>
        <v>-78.3</v>
      </c>
    </row>
    <row r="102" spans="1:43" x14ac:dyDescent="0.25">
      <c r="A102" t="s">
        <v>8</v>
      </c>
      <c r="B102" t="s">
        <v>12</v>
      </c>
      <c r="C102" s="2">
        <v>10</v>
      </c>
      <c r="D102" s="2">
        <v>2.9</v>
      </c>
      <c r="E102" s="5" t="s">
        <v>17</v>
      </c>
      <c r="F102" s="2">
        <f t="shared" si="98"/>
        <v>92.2</v>
      </c>
      <c r="G102" s="22">
        <f t="shared" si="99"/>
        <v>0</v>
      </c>
      <c r="H102" s="14">
        <f>F102-F92</f>
        <v>47</v>
      </c>
      <c r="I102" s="18">
        <f>H102/SUM(C94:C102)</f>
        <v>0.55294117647058827</v>
      </c>
      <c r="J102" s="20">
        <f>(F102-F62)/SUM(C64:C102)</f>
        <v>0.30116666666666669</v>
      </c>
      <c r="K102" s="23">
        <f>F102/SUM(C$1:C102)</f>
        <v>0.12717241379310346</v>
      </c>
      <c r="L102" t="s">
        <v>8</v>
      </c>
      <c r="M102" t="s">
        <v>12</v>
      </c>
      <c r="N102" s="2">
        <v>10</v>
      </c>
      <c r="O102" s="2">
        <v>2.9</v>
      </c>
      <c r="P102" s="5" t="s">
        <v>17</v>
      </c>
      <c r="Q102" s="2">
        <f t="shared" si="100"/>
        <v>-102.8</v>
      </c>
      <c r="R102" s="22">
        <f t="shared" si="101"/>
        <v>0</v>
      </c>
      <c r="S102" s="14">
        <f>Q102-Q92</f>
        <v>11</v>
      </c>
      <c r="T102" s="18">
        <f>S102/SUM(N94:N102)</f>
        <v>0.15714285714285714</v>
      </c>
      <c r="U102" s="20">
        <f>(Q102-Q62)/SUM(N64:N102)</f>
        <v>-3.0727272727272738E-2</v>
      </c>
      <c r="V102" s="23">
        <f>Q102/SUM(N$1:N102)</f>
        <v>-0.16317460317460317</v>
      </c>
      <c r="AB102" s="2"/>
      <c r="AC102" s="22"/>
      <c r="AD102" s="14"/>
      <c r="AE102" s="18"/>
      <c r="AG102" s="23"/>
      <c r="AH102" t="s">
        <v>8</v>
      </c>
      <c r="AI102" t="s">
        <v>12</v>
      </c>
      <c r="AJ102" s="2">
        <v>10</v>
      </c>
      <c r="AK102" s="2">
        <v>2.9</v>
      </c>
      <c r="AL102" s="5" t="s">
        <v>17</v>
      </c>
      <c r="AM102" s="22">
        <f t="shared" si="102"/>
        <v>-88.3</v>
      </c>
      <c r="AN102" s="14">
        <f>AM102-AM92</f>
        <v>11.5</v>
      </c>
      <c r="AO102" s="18">
        <f>AN102/SUM(AJ94:AJ102)</f>
        <v>0.16428571428571428</v>
      </c>
      <c r="AP102" s="20">
        <f>(AM102-AM62)/SUM(AJ64:AJ102)</f>
        <v>-1.2222222222222212E-2</v>
      </c>
      <c r="AQ102" s="23">
        <f>AM102/SUM(AJ$1:AJ102)</f>
        <v>-0.16054545454545455</v>
      </c>
    </row>
    <row r="103" spans="1:43" x14ac:dyDescent="0.25">
      <c r="A103" s="1">
        <v>24</v>
      </c>
      <c r="C103" s="2"/>
      <c r="D103" s="2"/>
      <c r="E103" s="5"/>
      <c r="F103" s="2"/>
      <c r="G103" s="22"/>
      <c r="L103" s="1">
        <v>24</v>
      </c>
      <c r="N103" s="2"/>
      <c r="O103" s="2"/>
      <c r="P103" s="5"/>
      <c r="Q103" s="2"/>
      <c r="R103" s="22"/>
      <c r="W103" s="1"/>
      <c r="Y103" s="2"/>
      <c r="Z103" s="2"/>
      <c r="AA103" s="5"/>
      <c r="AB103" s="2"/>
      <c r="AC103" s="22"/>
      <c r="AH103" s="1">
        <v>24</v>
      </c>
      <c r="AJ103" s="2"/>
      <c r="AK103" s="2"/>
      <c r="AL103" s="5"/>
      <c r="AM103" s="22"/>
    </row>
    <row r="104" spans="1:43" x14ac:dyDescent="0.25">
      <c r="A104" t="s">
        <v>1</v>
      </c>
      <c r="B104" t="s">
        <v>13</v>
      </c>
      <c r="C104" s="2">
        <v>10</v>
      </c>
      <c r="D104" s="2">
        <v>2.2000000000000002</v>
      </c>
      <c r="E104" s="5" t="s">
        <v>17</v>
      </c>
      <c r="F104" s="2">
        <f>F102+IF(E104="Y",C104*(D104-1),IF(E104="N",-C104,0))</f>
        <v>82.2</v>
      </c>
      <c r="G104" s="22">
        <f t="shared" ref="G104:G108" si="103">IF(AND(C104=0,E104="Y"),5*(D104-1),0)</f>
        <v>0</v>
      </c>
      <c r="L104" t="s">
        <v>1</v>
      </c>
      <c r="M104" t="s">
        <v>13</v>
      </c>
      <c r="N104" s="2">
        <v>10</v>
      </c>
      <c r="O104" s="2">
        <v>2.2000000000000002</v>
      </c>
      <c r="P104" s="5" t="s">
        <v>17</v>
      </c>
      <c r="Q104" s="2">
        <f>Q102+IF(P104="Y",N104*(O104-1),IF(P104="N",-N104,0))</f>
        <v>-112.8</v>
      </c>
      <c r="R104" s="22">
        <f t="shared" ref="R104:R108" si="104">IF(AND(N104=0,P104="Y"),5*(O104-1),0)</f>
        <v>0</v>
      </c>
      <c r="Y104" s="2"/>
      <c r="Z104" s="2"/>
      <c r="AA104" s="5"/>
      <c r="AB104" s="2"/>
      <c r="AC104" s="22"/>
      <c r="AH104" t="s">
        <v>1</v>
      </c>
      <c r="AI104" t="s">
        <v>13</v>
      </c>
      <c r="AJ104" s="2">
        <v>10</v>
      </c>
      <c r="AK104" s="2">
        <v>2.2000000000000002</v>
      </c>
      <c r="AL104" s="5" t="s">
        <v>17</v>
      </c>
      <c r="AM104" s="22">
        <f>AM102+IF(AL104="Y",AJ104*(AK104-1),IF(AL104="N",-AJ104,0))</f>
        <v>-98.3</v>
      </c>
    </row>
    <row r="105" spans="1:43" x14ac:dyDescent="0.25">
      <c r="A105" t="s">
        <v>2</v>
      </c>
      <c r="B105" t="s">
        <v>13</v>
      </c>
      <c r="C105" s="2">
        <v>10</v>
      </c>
      <c r="D105" s="2">
        <v>2.12</v>
      </c>
      <c r="E105" s="5" t="s">
        <v>17</v>
      </c>
      <c r="F105" s="2">
        <f>F104+IF(E105="Y",C105*(D105-1),IF(E105="N",-C105,0))</f>
        <v>72.2</v>
      </c>
      <c r="G105" s="22">
        <f t="shared" si="103"/>
        <v>0</v>
      </c>
      <c r="L105" t="s">
        <v>2</v>
      </c>
      <c r="M105" t="s">
        <v>13</v>
      </c>
      <c r="N105" s="2">
        <v>10</v>
      </c>
      <c r="O105" s="2">
        <v>2.12</v>
      </c>
      <c r="P105" s="5" t="s">
        <v>17</v>
      </c>
      <c r="Q105" s="2">
        <f>Q104+IF(P105="Y",N105*(O105-1),IF(P105="N",-N105,0))</f>
        <v>-122.8</v>
      </c>
      <c r="R105" s="22">
        <f t="shared" si="104"/>
        <v>0</v>
      </c>
      <c r="Y105" s="2"/>
      <c r="Z105" s="2"/>
      <c r="AA105" s="5"/>
      <c r="AB105" s="2"/>
      <c r="AC105" s="22"/>
      <c r="AH105" t="s">
        <v>2</v>
      </c>
      <c r="AI105" t="s">
        <v>13</v>
      </c>
      <c r="AJ105" s="2">
        <v>10</v>
      </c>
      <c r="AK105" s="2">
        <v>2.12</v>
      </c>
      <c r="AL105" s="5" t="s">
        <v>17</v>
      </c>
      <c r="AM105" s="22">
        <f>AM104+IF(AL105="Y",AJ105*(AK105-1),IF(AL105="N",-AJ105,0))</f>
        <v>-108.3</v>
      </c>
    </row>
    <row r="106" spans="1:43" x14ac:dyDescent="0.25">
      <c r="A106" t="s">
        <v>3</v>
      </c>
      <c r="B106" t="s">
        <v>13</v>
      </c>
      <c r="C106" s="2">
        <v>10</v>
      </c>
      <c r="D106" s="2">
        <v>2.75</v>
      </c>
      <c r="E106" s="5" t="s">
        <v>16</v>
      </c>
      <c r="F106" s="2">
        <f t="shared" ref="F106:F108" si="105">F105+IF(E106="Y",C106*(D106-1),IF(E106="N",-C106,0))</f>
        <v>89.7</v>
      </c>
      <c r="G106" s="22">
        <f t="shared" si="103"/>
        <v>0</v>
      </c>
      <c r="L106" t="s">
        <v>3</v>
      </c>
      <c r="M106" t="s">
        <v>13</v>
      </c>
      <c r="N106" s="2">
        <v>5</v>
      </c>
      <c r="O106" s="2">
        <v>2.75</v>
      </c>
      <c r="P106" s="5" t="s">
        <v>16</v>
      </c>
      <c r="Q106" s="2">
        <f t="shared" ref="Q106:Q108" si="106">Q105+IF(P106="Y",N106*(O106-1),IF(P106="N",-N106,0))</f>
        <v>-114.05</v>
      </c>
      <c r="R106" s="22">
        <f t="shared" si="104"/>
        <v>0</v>
      </c>
      <c r="Y106" s="2"/>
      <c r="Z106" s="2"/>
      <c r="AA106" s="5"/>
      <c r="AB106" s="2"/>
      <c r="AC106" s="22"/>
      <c r="AH106" t="s">
        <v>3</v>
      </c>
      <c r="AI106" t="s">
        <v>54</v>
      </c>
      <c r="AJ106" s="2" t="s">
        <v>54</v>
      </c>
      <c r="AK106" s="2" t="s">
        <v>54</v>
      </c>
      <c r="AL106" s="5" t="s">
        <v>54</v>
      </c>
      <c r="AM106" s="22">
        <f t="shared" ref="AM106:AM108" si="107">AM105+IF(AL106="Y",AJ106*(AK106-1),IF(AL106="N",-AJ106,0))</f>
        <v>-108.3</v>
      </c>
    </row>
    <row r="107" spans="1:43" x14ac:dyDescent="0.25">
      <c r="A107" t="s">
        <v>4</v>
      </c>
      <c r="B107" t="s">
        <v>13</v>
      </c>
      <c r="C107" s="2">
        <v>10</v>
      </c>
      <c r="D107" s="2">
        <v>5.0999999999999996</v>
      </c>
      <c r="E107" s="5" t="s">
        <v>17</v>
      </c>
      <c r="F107" s="2">
        <f t="shared" si="105"/>
        <v>79.7</v>
      </c>
      <c r="G107" s="22">
        <f t="shared" si="103"/>
        <v>0</v>
      </c>
      <c r="L107" t="s">
        <v>4</v>
      </c>
      <c r="M107" t="s">
        <v>13</v>
      </c>
      <c r="N107" s="2">
        <v>5</v>
      </c>
      <c r="O107" s="2">
        <v>5.0999999999999996</v>
      </c>
      <c r="P107" s="5" t="s">
        <v>17</v>
      </c>
      <c r="Q107" s="2">
        <f t="shared" si="106"/>
        <v>-119.05</v>
      </c>
      <c r="R107" s="22">
        <f t="shared" si="104"/>
        <v>0</v>
      </c>
      <c r="Y107" s="2"/>
      <c r="Z107" s="2"/>
      <c r="AA107" s="5"/>
      <c r="AB107" s="2"/>
      <c r="AC107" s="22"/>
      <c r="AH107" t="s">
        <v>4</v>
      </c>
      <c r="AI107" t="s">
        <v>54</v>
      </c>
      <c r="AJ107" s="2" t="s">
        <v>54</v>
      </c>
      <c r="AK107" s="2" t="s">
        <v>54</v>
      </c>
      <c r="AL107" s="5" t="s">
        <v>54</v>
      </c>
      <c r="AM107" s="22">
        <f t="shared" si="107"/>
        <v>-108.3</v>
      </c>
    </row>
    <row r="108" spans="1:43" x14ac:dyDescent="0.25">
      <c r="A108" t="s">
        <v>5</v>
      </c>
      <c r="B108" t="s">
        <v>13</v>
      </c>
      <c r="C108" s="2">
        <v>10</v>
      </c>
      <c r="D108" s="2">
        <v>2.2000000000000002</v>
      </c>
      <c r="E108" s="5" t="s">
        <v>16</v>
      </c>
      <c r="F108" s="2">
        <f t="shared" si="105"/>
        <v>91.7</v>
      </c>
      <c r="G108" s="22">
        <f t="shared" si="103"/>
        <v>0</v>
      </c>
      <c r="L108" t="s">
        <v>5</v>
      </c>
      <c r="M108" t="s">
        <v>13</v>
      </c>
      <c r="N108" s="2">
        <v>10</v>
      </c>
      <c r="O108" s="2">
        <v>2.2000000000000002</v>
      </c>
      <c r="P108" s="5" t="s">
        <v>16</v>
      </c>
      <c r="Q108" s="2">
        <f t="shared" si="106"/>
        <v>-107.05</v>
      </c>
      <c r="R108" s="22">
        <f t="shared" si="104"/>
        <v>0</v>
      </c>
      <c r="Y108" s="2"/>
      <c r="Z108" s="2"/>
      <c r="AA108" s="5"/>
      <c r="AB108" s="2"/>
      <c r="AC108" s="22"/>
      <c r="AH108" t="s">
        <v>5</v>
      </c>
      <c r="AI108" t="s">
        <v>54</v>
      </c>
      <c r="AJ108" s="2" t="s">
        <v>54</v>
      </c>
      <c r="AK108" s="2" t="s">
        <v>54</v>
      </c>
      <c r="AL108" s="5" t="s">
        <v>54</v>
      </c>
      <c r="AM108" s="22">
        <f t="shared" si="107"/>
        <v>-108.3</v>
      </c>
    </row>
    <row r="109" spans="1:43" x14ac:dyDescent="0.25">
      <c r="A109" t="s">
        <v>6</v>
      </c>
      <c r="B109" t="s">
        <v>13</v>
      </c>
      <c r="C109" s="2">
        <v>5</v>
      </c>
      <c r="D109" s="2">
        <v>2.2999999999999998</v>
      </c>
      <c r="E109" s="5" t="s">
        <v>17</v>
      </c>
      <c r="F109" s="2">
        <f>F108+IF(E109="Y",C109*(D109-1),IF(E109="N",-C109,0))</f>
        <v>86.7</v>
      </c>
      <c r="G109" s="22">
        <f>IF(AND(C109=0,E109="Y"),5*(D109-1),0)</f>
        <v>0</v>
      </c>
      <c r="H109" s="14"/>
      <c r="I109" s="18"/>
      <c r="L109" t="s">
        <v>6</v>
      </c>
      <c r="M109" t="s">
        <v>13</v>
      </c>
      <c r="N109" s="2">
        <v>10</v>
      </c>
      <c r="O109" s="2">
        <v>2.2999999999999998</v>
      </c>
      <c r="P109" s="5" t="s">
        <v>17</v>
      </c>
      <c r="Q109" s="2">
        <f>Q108+IF(P109="Y",N109*(O109-1),IF(P109="N",-N109,0))</f>
        <v>-117.05</v>
      </c>
      <c r="R109" s="22">
        <f>IF(AND(N109=0,P109="Y"),5*(O109-1),0)</f>
        <v>0</v>
      </c>
      <c r="S109" s="14"/>
      <c r="T109" s="18"/>
      <c r="Y109" s="2"/>
      <c r="Z109" s="2"/>
      <c r="AA109" s="5"/>
      <c r="AB109" s="2"/>
      <c r="AC109" s="22"/>
      <c r="AD109" s="14"/>
      <c r="AE109" s="18"/>
      <c r="AH109" t="s">
        <v>6</v>
      </c>
      <c r="AI109" t="s">
        <v>13</v>
      </c>
      <c r="AJ109" s="2">
        <v>10</v>
      </c>
      <c r="AK109" s="2">
        <v>2.2999999999999998</v>
      </c>
      <c r="AL109" s="5" t="s">
        <v>17</v>
      </c>
      <c r="AM109" s="22">
        <f>AM108+IF(AL109="Y",AJ109*(AK109-1),IF(AL109="N",-AJ109,0))</f>
        <v>-118.3</v>
      </c>
      <c r="AN109" s="14"/>
      <c r="AO109" s="18"/>
    </row>
    <row r="110" spans="1:43" x14ac:dyDescent="0.25">
      <c r="A110" t="s">
        <v>7</v>
      </c>
      <c r="B110" t="s">
        <v>12</v>
      </c>
      <c r="C110" s="2">
        <v>10</v>
      </c>
      <c r="D110" s="2">
        <v>2.5</v>
      </c>
      <c r="E110" s="5" t="s">
        <v>16</v>
      </c>
      <c r="F110" s="2">
        <f t="shared" ref="F110:F112" si="108">F109+IF(E110="Y",C110*(D110-1),IF(E110="N",-C110,0))</f>
        <v>101.7</v>
      </c>
      <c r="G110" s="22">
        <f t="shared" ref="G110:G112" si="109">IF(AND(C110=0,E110="Y"),5*(D110-1),0)</f>
        <v>0</v>
      </c>
      <c r="L110" t="s">
        <v>7</v>
      </c>
      <c r="M110" t="s">
        <v>12</v>
      </c>
      <c r="N110" s="2">
        <v>10</v>
      </c>
      <c r="O110" s="2">
        <v>2.5</v>
      </c>
      <c r="P110" s="5" t="s">
        <v>16</v>
      </c>
      <c r="Q110" s="2">
        <f t="shared" ref="Q110:Q112" si="110">Q109+IF(P110="Y",N110*(O110-1),IF(P110="N",-N110,0))</f>
        <v>-102.05</v>
      </c>
      <c r="R110" s="22">
        <f t="shared" ref="R110:R112" si="111">IF(AND(N110=0,P110="Y"),5*(O110-1),0)</f>
        <v>0</v>
      </c>
      <c r="AB110" s="2"/>
      <c r="AC110" s="22"/>
      <c r="AH110" t="s">
        <v>7</v>
      </c>
      <c r="AI110" t="s">
        <v>12</v>
      </c>
      <c r="AJ110" s="2">
        <v>10</v>
      </c>
      <c r="AK110" s="2">
        <v>2.5</v>
      </c>
      <c r="AL110" s="5" t="s">
        <v>16</v>
      </c>
      <c r="AM110" s="22">
        <f t="shared" ref="AM110:AM112" si="112">AM109+IF(AL110="Y",AJ110*(AK110-1),IF(AL110="N",-AJ110,0))</f>
        <v>-103.3</v>
      </c>
    </row>
    <row r="111" spans="1:43" x14ac:dyDescent="0.25">
      <c r="A111" t="s">
        <v>25</v>
      </c>
      <c r="B111" t="s">
        <v>13</v>
      </c>
      <c r="C111" s="2">
        <v>10</v>
      </c>
      <c r="D111" s="2">
        <v>2.5499999999999998</v>
      </c>
      <c r="E111" s="5" t="s">
        <v>16</v>
      </c>
      <c r="F111" s="2">
        <f t="shared" si="108"/>
        <v>117.2</v>
      </c>
      <c r="G111" s="22">
        <f t="shared" si="109"/>
        <v>0</v>
      </c>
      <c r="L111" t="s">
        <v>25</v>
      </c>
      <c r="M111" t="s">
        <v>12</v>
      </c>
      <c r="N111" s="2">
        <v>5</v>
      </c>
      <c r="O111" s="2">
        <v>2.2999999999999998</v>
      </c>
      <c r="P111" s="5" t="s">
        <v>17</v>
      </c>
      <c r="Q111" s="2">
        <f t="shared" si="110"/>
        <v>-107.05</v>
      </c>
      <c r="R111" s="22">
        <f t="shared" si="111"/>
        <v>0</v>
      </c>
      <c r="AB111" s="2"/>
      <c r="AC111" s="22"/>
      <c r="AH111" t="s">
        <v>25</v>
      </c>
      <c r="AI111" t="s">
        <v>12</v>
      </c>
      <c r="AJ111" s="2">
        <v>10</v>
      </c>
      <c r="AK111" s="2">
        <v>2.2999999999999998</v>
      </c>
      <c r="AL111" s="5" t="s">
        <v>17</v>
      </c>
      <c r="AM111" s="22">
        <f t="shared" si="112"/>
        <v>-113.3</v>
      </c>
    </row>
    <row r="112" spans="1:43" x14ac:dyDescent="0.25">
      <c r="A112" t="s">
        <v>8</v>
      </c>
      <c r="B112" t="s">
        <v>13</v>
      </c>
      <c r="C112" s="2">
        <v>10</v>
      </c>
      <c r="D112" s="2">
        <v>2.7</v>
      </c>
      <c r="E112" s="5" t="s">
        <v>16</v>
      </c>
      <c r="F112" s="2">
        <f t="shared" si="108"/>
        <v>134.19999999999999</v>
      </c>
      <c r="G112" s="22">
        <f t="shared" si="109"/>
        <v>0</v>
      </c>
      <c r="H112" s="14">
        <f>F112-F102</f>
        <v>41.999999999999986</v>
      </c>
      <c r="I112" s="18">
        <f>H112/SUM(C104:C112)</f>
        <v>0.49411764705882338</v>
      </c>
      <c r="J112" s="20">
        <f>(F112-F72)/SUM(C74:C112)</f>
        <v>0.35516129032258065</v>
      </c>
      <c r="K112" s="23">
        <f>F112/SUM(C$1:C112)</f>
        <v>0.165679012345679</v>
      </c>
      <c r="L112" t="s">
        <v>8</v>
      </c>
      <c r="M112" t="s">
        <v>13</v>
      </c>
      <c r="N112" s="2">
        <v>5</v>
      </c>
      <c r="O112" s="2">
        <v>2.7</v>
      </c>
      <c r="P112" s="5" t="s">
        <v>16</v>
      </c>
      <c r="Q112" s="2">
        <f t="shared" si="110"/>
        <v>-98.55</v>
      </c>
      <c r="R112" s="22">
        <f t="shared" si="111"/>
        <v>0</v>
      </c>
      <c r="S112" s="14">
        <f>Q112-Q102</f>
        <v>4.25</v>
      </c>
      <c r="T112" s="18">
        <f>S112/SUM(N104:N112)</f>
        <v>6.0714285714285714E-2</v>
      </c>
      <c r="U112" s="20">
        <f>(Q112-Q72)/SUM(N74:N112)</f>
        <v>7.5192307692307683E-2</v>
      </c>
      <c r="V112" s="23">
        <f>Q112/SUM(N$1:N112)</f>
        <v>-0.14078571428571429</v>
      </c>
      <c r="AB112" s="2"/>
      <c r="AC112" s="22"/>
      <c r="AD112" s="14"/>
      <c r="AE112" s="18"/>
      <c r="AG112" s="23"/>
      <c r="AH112" t="s">
        <v>8</v>
      </c>
      <c r="AI112" t="s">
        <v>54</v>
      </c>
      <c r="AJ112" s="2" t="s">
        <v>54</v>
      </c>
      <c r="AK112" s="2" t="s">
        <v>54</v>
      </c>
      <c r="AL112" s="5" t="s">
        <v>54</v>
      </c>
      <c r="AM112" s="22">
        <f t="shared" si="112"/>
        <v>-113.3</v>
      </c>
      <c r="AN112" s="14">
        <f>AM112-AM102</f>
        <v>-25</v>
      </c>
      <c r="AO112" s="18">
        <f>AN112/SUM(AJ104:AJ112)</f>
        <v>-0.5</v>
      </c>
      <c r="AP112" s="20">
        <f>(AM112-AM72)/SUM(AJ74:AJ112)</f>
        <v>6.3913043478260878E-2</v>
      </c>
      <c r="AQ112" s="23">
        <f>AM112/SUM(AJ$1:AJ112)</f>
        <v>-0.18883333333333333</v>
      </c>
    </row>
  </sheetData>
  <mergeCells count="4">
    <mergeCell ref="A1:K1"/>
    <mergeCell ref="L1:V1"/>
    <mergeCell ref="W1:AG1"/>
    <mergeCell ref="AH1:AQ1"/>
  </mergeCells>
  <conditionalFormatting sqref="E2:E290">
    <cfRule type="expression" dxfId="105" priority="132">
      <formula>E2="Y"</formula>
    </cfRule>
    <cfRule type="expression" dxfId="104" priority="133">
      <formula>E2="N"</formula>
    </cfRule>
  </conditionalFormatting>
  <conditionalFormatting sqref="E33:E39">
    <cfRule type="expression" dxfId="103" priority="128">
      <formula>E33="N"</formula>
    </cfRule>
    <cfRule type="expression" dxfId="102" priority="127">
      <formula>E33="Y"</formula>
    </cfRule>
  </conditionalFormatting>
  <conditionalFormatting sqref="E43:E49">
    <cfRule type="expression" dxfId="101" priority="124">
      <formula>E43="Y"</formula>
    </cfRule>
    <cfRule type="expression" dxfId="100" priority="125">
      <formula>E43="N"</formula>
    </cfRule>
  </conditionalFormatting>
  <conditionalFormatting sqref="E53:E59">
    <cfRule type="expression" dxfId="99" priority="122">
      <formula>E53="N"</formula>
    </cfRule>
    <cfRule type="expression" dxfId="98" priority="121">
      <formula>E53="Y"</formula>
    </cfRule>
  </conditionalFormatting>
  <conditionalFormatting sqref="E63:E69">
    <cfRule type="expression" dxfId="97" priority="119">
      <formula>E63="N"</formula>
    </cfRule>
    <cfRule type="expression" dxfId="96" priority="118">
      <formula>E63="Y"</formula>
    </cfRule>
  </conditionalFormatting>
  <conditionalFormatting sqref="E73:E79">
    <cfRule type="expression" dxfId="95" priority="115">
      <formula>E73="Y"</formula>
    </cfRule>
    <cfRule type="expression" dxfId="94" priority="116">
      <formula>E73="N"</formula>
    </cfRule>
  </conditionalFormatting>
  <conditionalFormatting sqref="E83:E89">
    <cfRule type="expression" dxfId="93" priority="112">
      <formula>E83="Y"</formula>
    </cfRule>
    <cfRule type="expression" dxfId="92" priority="113">
      <formula>E83="N"</formula>
    </cfRule>
  </conditionalFormatting>
  <conditionalFormatting sqref="E93:E99">
    <cfRule type="expression" dxfId="91" priority="110">
      <formula>E93="N"</formula>
    </cfRule>
    <cfRule type="expression" dxfId="90" priority="109">
      <formula>E93="Y"</formula>
    </cfRule>
  </conditionalFormatting>
  <conditionalFormatting sqref="E103:E109">
    <cfRule type="expression" dxfId="89" priority="107">
      <formula>E103="N"</formula>
    </cfRule>
    <cfRule type="expression" dxfId="88" priority="106">
      <formula>E103="Y"</formula>
    </cfRule>
  </conditionalFormatting>
  <conditionalFormatting sqref="G3:G9">
    <cfRule type="expression" dxfId="87" priority="134">
      <formula>G3&gt;0</formula>
    </cfRule>
  </conditionalFormatting>
  <conditionalFormatting sqref="G11:G15">
    <cfRule type="expression" dxfId="86" priority="131">
      <formula>G11&gt;0</formula>
    </cfRule>
  </conditionalFormatting>
  <conditionalFormatting sqref="G17:G22">
    <cfRule type="expression" dxfId="85" priority="130">
      <formula>G17&gt;0</formula>
    </cfRule>
  </conditionalFormatting>
  <conditionalFormatting sqref="G24:G32">
    <cfRule type="expression" dxfId="84" priority="129">
      <formula>G24&gt;0</formula>
    </cfRule>
  </conditionalFormatting>
  <conditionalFormatting sqref="G34:G42">
    <cfRule type="expression" dxfId="83" priority="126">
      <formula>G34&gt;0</formula>
    </cfRule>
  </conditionalFormatting>
  <conditionalFormatting sqref="G44:G52">
    <cfRule type="expression" dxfId="82" priority="123">
      <formula>G44&gt;0</formula>
    </cfRule>
  </conditionalFormatting>
  <conditionalFormatting sqref="G54:G62">
    <cfRule type="expression" dxfId="81" priority="120">
      <formula>G54&gt;0</formula>
    </cfRule>
  </conditionalFormatting>
  <conditionalFormatting sqref="G64:G72">
    <cfRule type="expression" dxfId="80" priority="117">
      <formula>G64&gt;0</formula>
    </cfRule>
  </conditionalFormatting>
  <conditionalFormatting sqref="G74:G82">
    <cfRule type="expression" dxfId="79" priority="114">
      <formula>G74&gt;0</formula>
    </cfRule>
  </conditionalFormatting>
  <conditionalFormatting sqref="G84:G92">
    <cfRule type="expression" dxfId="78" priority="111">
      <formula>G84&gt;0</formula>
    </cfRule>
  </conditionalFormatting>
  <conditionalFormatting sqref="G94:G102">
    <cfRule type="expression" dxfId="77" priority="108">
      <formula>G94&gt;0</formula>
    </cfRule>
  </conditionalFormatting>
  <conditionalFormatting sqref="G104:G112">
    <cfRule type="expression" dxfId="76" priority="105">
      <formula>G104&gt;0</formula>
    </cfRule>
  </conditionalFormatting>
  <conditionalFormatting sqref="P2:P99">
    <cfRule type="expression" dxfId="75" priority="9">
      <formula>P2="Y"</formula>
    </cfRule>
    <cfRule type="expression" dxfId="74" priority="10">
      <formula>P2="N"</formula>
    </cfRule>
  </conditionalFormatting>
  <conditionalFormatting sqref="P85:P89">
    <cfRule type="expression" dxfId="73" priority="7">
      <formula>P85="Y"</formula>
    </cfRule>
    <cfRule type="expression" dxfId="72" priority="8">
      <formula>P85="N"</formula>
    </cfRule>
  </conditionalFormatting>
  <conditionalFormatting sqref="P100:P103">
    <cfRule type="expression" dxfId="71" priority="6">
      <formula>P100="N"</formula>
    </cfRule>
    <cfRule type="expression" dxfId="70" priority="5">
      <formula>P100="Y"</formula>
    </cfRule>
  </conditionalFormatting>
  <conditionalFormatting sqref="R3:R9">
    <cfRule type="expression" dxfId="69" priority="104">
      <formula>R3&gt;0</formula>
    </cfRule>
  </conditionalFormatting>
  <conditionalFormatting sqref="R11:R15">
    <cfRule type="expression" dxfId="68" priority="101">
      <formula>R11&gt;0</formula>
    </cfRule>
  </conditionalFormatting>
  <conditionalFormatting sqref="R17:R22">
    <cfRule type="expression" dxfId="67" priority="100">
      <formula>R17&gt;0</formula>
    </cfRule>
  </conditionalFormatting>
  <conditionalFormatting sqref="R24:R32">
    <cfRule type="expression" dxfId="66" priority="99">
      <formula>R24&gt;0</formula>
    </cfRule>
  </conditionalFormatting>
  <conditionalFormatting sqref="R34:R42">
    <cfRule type="expression" dxfId="65" priority="96">
      <formula>R34&gt;0</formula>
    </cfRule>
  </conditionalFormatting>
  <conditionalFormatting sqref="R44:R52">
    <cfRule type="expression" dxfId="64" priority="93">
      <formula>R44&gt;0</formula>
    </cfRule>
  </conditionalFormatting>
  <conditionalFormatting sqref="R54:R62">
    <cfRule type="expression" dxfId="63" priority="90">
      <formula>R54&gt;0</formula>
    </cfRule>
  </conditionalFormatting>
  <conditionalFormatting sqref="R64:R72">
    <cfRule type="expression" dxfId="62" priority="87">
      <formula>R64&gt;0</formula>
    </cfRule>
  </conditionalFormatting>
  <conditionalFormatting sqref="R74:R82">
    <cfRule type="expression" dxfId="61" priority="84">
      <formula>R74&gt;0</formula>
    </cfRule>
  </conditionalFormatting>
  <conditionalFormatting sqref="R84:R92">
    <cfRule type="expression" dxfId="60" priority="81">
      <formula>R84&gt;0</formula>
    </cfRule>
  </conditionalFormatting>
  <conditionalFormatting sqref="R94:R102">
    <cfRule type="expression" dxfId="59" priority="78">
      <formula>R94&gt;0</formula>
    </cfRule>
  </conditionalFormatting>
  <conditionalFormatting sqref="R104:R112">
    <cfRule type="expression" dxfId="58" priority="75">
      <formula>R104&gt;0</formula>
    </cfRule>
  </conditionalFormatting>
  <conditionalFormatting sqref="AA2:AA59">
    <cfRule type="expression" dxfId="57" priority="62">
      <formula>AA2="N"</formula>
    </cfRule>
    <cfRule type="expression" dxfId="56" priority="61">
      <formula>AA2="Y"</formula>
    </cfRule>
  </conditionalFormatting>
  <conditionalFormatting sqref="AA63:AA69">
    <cfRule type="expression" dxfId="55" priority="59">
      <formula>AA63="N"</formula>
    </cfRule>
    <cfRule type="expression" dxfId="54" priority="58">
      <formula>AA63="Y"</formula>
    </cfRule>
  </conditionalFormatting>
  <conditionalFormatting sqref="AA73:AA79">
    <cfRule type="expression" dxfId="53" priority="56">
      <formula>AA73="N"</formula>
    </cfRule>
    <cfRule type="expression" dxfId="52" priority="55">
      <formula>AA73="Y"</formula>
    </cfRule>
  </conditionalFormatting>
  <conditionalFormatting sqref="AA83:AA89">
    <cfRule type="expression" dxfId="51" priority="53">
      <formula>AA83="N"</formula>
    </cfRule>
    <cfRule type="expression" dxfId="50" priority="52">
      <formula>AA83="Y"</formula>
    </cfRule>
  </conditionalFormatting>
  <conditionalFormatting sqref="AA93:AA99">
    <cfRule type="expression" dxfId="49" priority="50">
      <formula>AA93="N"</formula>
    </cfRule>
    <cfRule type="expression" dxfId="48" priority="49">
      <formula>AA93="Y"</formula>
    </cfRule>
  </conditionalFormatting>
  <conditionalFormatting sqref="AA103:AA109">
    <cfRule type="expression" dxfId="47" priority="46">
      <formula>AA103="Y"</formula>
    </cfRule>
    <cfRule type="expression" dxfId="46" priority="47">
      <formula>AA103="N"</formula>
    </cfRule>
  </conditionalFormatting>
  <conditionalFormatting sqref="AC3:AC9">
    <cfRule type="expression" dxfId="45" priority="74">
      <formula>AC3&gt;0</formula>
    </cfRule>
  </conditionalFormatting>
  <conditionalFormatting sqref="AC11:AC15">
    <cfRule type="expression" dxfId="44" priority="71">
      <formula>AC11&gt;0</formula>
    </cfRule>
  </conditionalFormatting>
  <conditionalFormatting sqref="AC17:AC22">
    <cfRule type="expression" dxfId="43" priority="70">
      <formula>AC17&gt;0</formula>
    </cfRule>
  </conditionalFormatting>
  <conditionalFormatting sqref="AC24:AC32">
    <cfRule type="expression" dxfId="42" priority="69">
      <formula>AC24&gt;0</formula>
    </cfRule>
  </conditionalFormatting>
  <conditionalFormatting sqref="AC34:AC42">
    <cfRule type="expression" dxfId="41" priority="66">
      <formula>AC34&gt;0</formula>
    </cfRule>
  </conditionalFormatting>
  <conditionalFormatting sqref="AC44:AC52">
    <cfRule type="expression" dxfId="40" priority="63">
      <formula>AC44&gt;0</formula>
    </cfRule>
  </conditionalFormatting>
  <conditionalFormatting sqref="AC54:AC62">
    <cfRule type="expression" dxfId="39" priority="60">
      <formula>AC54&gt;0</formula>
    </cfRule>
  </conditionalFormatting>
  <conditionalFormatting sqref="AC64:AC72">
    <cfRule type="expression" dxfId="38" priority="57">
      <formula>AC64&gt;0</formula>
    </cfRule>
  </conditionalFormatting>
  <conditionalFormatting sqref="AC74:AC82">
    <cfRule type="expression" dxfId="37" priority="54">
      <formula>AC74&gt;0</formula>
    </cfRule>
  </conditionalFormatting>
  <conditionalFormatting sqref="AC84:AC92">
    <cfRule type="expression" dxfId="36" priority="51">
      <formula>AC84&gt;0</formula>
    </cfRule>
  </conditionalFormatting>
  <conditionalFormatting sqref="AC94:AC102">
    <cfRule type="expression" dxfId="35" priority="48">
      <formula>AC94&gt;0</formula>
    </cfRule>
  </conditionalFormatting>
  <conditionalFormatting sqref="AC104:AC112">
    <cfRule type="expression" dxfId="34" priority="45">
      <formula>AC104&gt;0</formula>
    </cfRule>
  </conditionalFormatting>
  <conditionalFormatting sqref="AL2:AL112">
    <cfRule type="expression" dxfId="33" priority="12">
      <formula>AL2="N"</formula>
    </cfRule>
    <cfRule type="expression" dxfId="32" priority="11">
      <formula>AL2="Y"</formula>
    </cfRule>
  </conditionalFormatting>
  <conditionalFormatting sqref="P104:P112">
    <cfRule type="expression" dxfId="3" priority="3">
      <formula>P104="Y"</formula>
    </cfRule>
    <cfRule type="expression" dxfId="2" priority="4">
      <formula>P104="N"</formula>
    </cfRule>
  </conditionalFormatting>
  <conditionalFormatting sqref="P104:P109">
    <cfRule type="expression" dxfId="0" priority="1">
      <formula>P104="Y"</formula>
    </cfRule>
    <cfRule type="expression" dxfId="1" priority="2">
      <formula>P104="N"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E8DE6-C365-4EC1-AF6A-F4C9F4B06B22}">
  <dimension ref="A1:Y84"/>
  <sheetViews>
    <sheetView topLeftCell="F55" zoomScale="90" zoomScaleNormal="90" workbookViewId="0">
      <selection activeCell="R64" sqref="R64:Y84"/>
    </sheetView>
  </sheetViews>
  <sheetFormatPr defaultRowHeight="15" x14ac:dyDescent="0.25"/>
  <cols>
    <col min="1" max="1" width="0" hidden="1" customWidth="1"/>
    <col min="4" max="5" width="9.140625" style="2"/>
    <col min="6" max="6" width="9.140625" style="5"/>
    <col min="7" max="7" width="11" style="2" bestFit="1" customWidth="1"/>
    <col min="9" max="9" width="13.85546875" style="7" bestFit="1" customWidth="1"/>
    <col min="12" max="13" width="9" style="2"/>
    <col min="14" max="14" width="9" style="5"/>
    <col min="15" max="15" width="11" style="2" bestFit="1" customWidth="1"/>
    <col min="17" max="17" width="13.85546875" style="7" bestFit="1" customWidth="1"/>
  </cols>
  <sheetData>
    <row r="1" spans="1:25" x14ac:dyDescent="0.25">
      <c r="A1">
        <v>0</v>
      </c>
      <c r="B1" s="28" t="s">
        <v>23</v>
      </c>
      <c r="C1" s="28"/>
      <c r="D1" s="28"/>
      <c r="E1" s="28"/>
      <c r="F1" s="28"/>
      <c r="G1" s="28"/>
      <c r="H1" s="28"/>
      <c r="I1" s="29"/>
      <c r="J1" s="28" t="s">
        <v>26</v>
      </c>
      <c r="K1" s="28"/>
      <c r="L1" s="28"/>
      <c r="M1" s="28"/>
      <c r="N1" s="28"/>
      <c r="O1" s="28"/>
      <c r="P1" s="28"/>
      <c r="Q1" s="29"/>
      <c r="R1" s="27" t="s">
        <v>33</v>
      </c>
      <c r="S1" s="28"/>
      <c r="T1" s="28"/>
      <c r="U1" s="28"/>
      <c r="V1" s="28"/>
      <c r="W1" s="28"/>
      <c r="X1" s="28"/>
      <c r="Y1" s="29"/>
    </row>
    <row r="2" spans="1:25" x14ac:dyDescent="0.25">
      <c r="B2" s="1" t="s">
        <v>0</v>
      </c>
      <c r="C2" s="1" t="s">
        <v>11</v>
      </c>
      <c r="D2" s="3" t="s">
        <v>9</v>
      </c>
      <c r="E2" s="3" t="s">
        <v>14</v>
      </c>
      <c r="F2" s="4" t="s">
        <v>15</v>
      </c>
      <c r="G2" s="3" t="s">
        <v>10</v>
      </c>
      <c r="H2" s="3" t="s">
        <v>19</v>
      </c>
      <c r="I2" s="6" t="s">
        <v>20</v>
      </c>
      <c r="J2" s="1"/>
      <c r="K2" s="1"/>
      <c r="L2" s="3"/>
      <c r="M2" s="3"/>
      <c r="N2" s="4"/>
      <c r="O2" s="3"/>
      <c r="P2" s="3"/>
      <c r="Q2" s="6"/>
      <c r="R2" s="9"/>
      <c r="Y2" s="7"/>
    </row>
    <row r="3" spans="1:25" x14ac:dyDescent="0.25">
      <c r="B3" t="s">
        <v>1</v>
      </c>
      <c r="C3" t="s">
        <v>12</v>
      </c>
      <c r="D3" s="2">
        <v>5</v>
      </c>
      <c r="E3" s="2">
        <v>2.4</v>
      </c>
      <c r="F3" s="5" t="s">
        <v>17</v>
      </c>
      <c r="G3" s="2">
        <f>$A$1+IF(F3="Y",D3*(E3-1),IF(F3="N",-D3,0))</f>
        <v>-5</v>
      </c>
      <c r="H3" s="2">
        <f t="shared" ref="H3:H19" si="0">IF(AND(D3=0,F3="Y"),5*(E3-1),0)</f>
        <v>0</v>
      </c>
      <c r="P3" s="2"/>
      <c r="R3" s="9"/>
      <c r="Y3" s="7"/>
    </row>
    <row r="4" spans="1:25" x14ac:dyDescent="0.25">
      <c r="B4" t="s">
        <v>2</v>
      </c>
      <c r="C4" t="s">
        <v>12</v>
      </c>
      <c r="D4" s="2">
        <v>5</v>
      </c>
      <c r="E4" s="2">
        <v>2.95</v>
      </c>
      <c r="F4" s="5" t="s">
        <v>17</v>
      </c>
      <c r="G4" s="2">
        <f>G3+IF(F4="Y",D4*(E4-1),IF(F4="N",-D4,0))</f>
        <v>-10</v>
      </c>
      <c r="H4" s="2">
        <f t="shared" si="0"/>
        <v>0</v>
      </c>
      <c r="P4" s="2"/>
      <c r="R4" s="9"/>
      <c r="Y4" s="7"/>
    </row>
    <row r="5" spans="1:25" x14ac:dyDescent="0.25">
      <c r="B5" t="s">
        <v>3</v>
      </c>
      <c r="C5" t="s">
        <v>13</v>
      </c>
      <c r="D5" s="2">
        <v>5</v>
      </c>
      <c r="E5" s="2">
        <v>2.12</v>
      </c>
      <c r="F5" s="5" t="s">
        <v>16</v>
      </c>
      <c r="G5" s="2">
        <f t="shared" ref="G5:G10" si="1">G4+IF(F5="Y",D5*(E5-1),IF(F5="N",-D5,0))</f>
        <v>-4.3999999999999995</v>
      </c>
      <c r="H5" s="2">
        <f t="shared" si="0"/>
        <v>0</v>
      </c>
      <c r="P5" s="2"/>
      <c r="R5" s="9"/>
      <c r="Y5" s="7"/>
    </row>
    <row r="6" spans="1:25" x14ac:dyDescent="0.25">
      <c r="B6" t="s">
        <v>4</v>
      </c>
      <c r="C6" t="s">
        <v>12</v>
      </c>
      <c r="D6" s="2">
        <v>5</v>
      </c>
      <c r="E6" s="2">
        <v>2.15</v>
      </c>
      <c r="F6" s="5" t="s">
        <v>17</v>
      </c>
      <c r="G6" s="2">
        <f t="shared" si="1"/>
        <v>-9.3999999999999986</v>
      </c>
      <c r="H6" s="2">
        <f t="shared" si="0"/>
        <v>0</v>
      </c>
      <c r="P6" s="2"/>
      <c r="R6" s="9"/>
      <c r="Y6" s="7"/>
    </row>
    <row r="7" spans="1:25" x14ac:dyDescent="0.25">
      <c r="B7" t="s">
        <v>5</v>
      </c>
      <c r="C7" t="s">
        <v>13</v>
      </c>
      <c r="D7" s="2">
        <v>5</v>
      </c>
      <c r="E7" s="2">
        <v>2.1</v>
      </c>
      <c r="F7" s="5" t="s">
        <v>16</v>
      </c>
      <c r="G7" s="2">
        <f t="shared" si="1"/>
        <v>-3.8999999999999986</v>
      </c>
      <c r="H7" s="2">
        <f t="shared" si="0"/>
        <v>0</v>
      </c>
      <c r="P7" s="2"/>
      <c r="R7" s="9"/>
      <c r="Y7" s="7"/>
    </row>
    <row r="8" spans="1:25" x14ac:dyDescent="0.25">
      <c r="B8" t="s">
        <v>6</v>
      </c>
      <c r="C8" t="s">
        <v>13</v>
      </c>
      <c r="D8" s="2">
        <v>5</v>
      </c>
      <c r="E8" s="2">
        <v>2.6</v>
      </c>
      <c r="F8" s="5" t="s">
        <v>16</v>
      </c>
      <c r="G8" s="2">
        <f t="shared" si="1"/>
        <v>4.1000000000000014</v>
      </c>
      <c r="H8" s="2">
        <f t="shared" si="0"/>
        <v>0</v>
      </c>
      <c r="P8" s="2"/>
      <c r="R8" s="9"/>
      <c r="Y8" s="7"/>
    </row>
    <row r="9" spans="1:25" x14ac:dyDescent="0.25">
      <c r="B9" t="s">
        <v>7</v>
      </c>
      <c r="C9" t="s">
        <v>13</v>
      </c>
      <c r="D9" s="2">
        <v>0</v>
      </c>
      <c r="E9" s="2">
        <v>3.7</v>
      </c>
      <c r="F9" s="5" t="s">
        <v>17</v>
      </c>
      <c r="G9" s="2">
        <f t="shared" si="1"/>
        <v>4.1000000000000014</v>
      </c>
      <c r="H9" s="2">
        <f t="shared" si="0"/>
        <v>0</v>
      </c>
      <c r="P9" s="2"/>
      <c r="R9" s="9"/>
      <c r="Y9" s="7"/>
    </row>
    <row r="10" spans="1:25" x14ac:dyDescent="0.25">
      <c r="B10" t="s">
        <v>8</v>
      </c>
      <c r="C10" t="s">
        <v>13</v>
      </c>
      <c r="D10" s="2">
        <v>0</v>
      </c>
      <c r="E10" s="2">
        <v>3.3</v>
      </c>
      <c r="F10" s="5" t="s">
        <v>17</v>
      </c>
      <c r="G10" s="2">
        <f t="shared" si="1"/>
        <v>4.1000000000000014</v>
      </c>
      <c r="H10" s="2">
        <f t="shared" si="0"/>
        <v>0</v>
      </c>
      <c r="I10" s="8">
        <f>G10-A1</f>
        <v>4.1000000000000014</v>
      </c>
      <c r="P10" s="2"/>
      <c r="Q10" s="8"/>
      <c r="R10" s="9"/>
      <c r="Y10" s="7"/>
    </row>
    <row r="11" spans="1:25" x14ac:dyDescent="0.25">
      <c r="B11" s="1" t="s">
        <v>18</v>
      </c>
      <c r="H11" s="2"/>
      <c r="J11" s="1" t="s">
        <v>18</v>
      </c>
      <c r="K11" s="1" t="s">
        <v>11</v>
      </c>
      <c r="L11" s="3" t="s">
        <v>9</v>
      </c>
      <c r="M11" s="3" t="s">
        <v>14</v>
      </c>
      <c r="N11" s="4" t="s">
        <v>15</v>
      </c>
      <c r="O11" s="3" t="s">
        <v>10</v>
      </c>
      <c r="P11" s="3" t="s">
        <v>19</v>
      </c>
      <c r="Q11" s="6" t="s">
        <v>20</v>
      </c>
      <c r="R11" s="9"/>
      <c r="Y11" s="7"/>
    </row>
    <row r="12" spans="1:25" x14ac:dyDescent="0.25">
      <c r="B12" t="s">
        <v>1</v>
      </c>
      <c r="C12" t="s">
        <v>12</v>
      </c>
      <c r="D12" s="2">
        <v>5</v>
      </c>
      <c r="E12" s="2">
        <v>2.12</v>
      </c>
      <c r="F12" s="5" t="s">
        <v>17</v>
      </c>
      <c r="G12" s="2">
        <f>G10+IF(F12="Y",D12*(E12-1),IF(F12="N",-D12,0))</f>
        <v>-0.89999999999999858</v>
      </c>
      <c r="H12" s="2">
        <f t="shared" si="0"/>
        <v>0</v>
      </c>
      <c r="J12" t="s">
        <v>1</v>
      </c>
      <c r="O12" s="2">
        <f>A1+IF(N12="Y",L12*(M12-1),IF(N12="N",-L12,0))</f>
        <v>0</v>
      </c>
      <c r="P12" s="2">
        <f t="shared" ref="P12:P19" si="2">IF(AND(L12=0,N12="Y"),5*(M12-1),0)</f>
        <v>0</v>
      </c>
      <c r="R12" s="9"/>
      <c r="Y12" s="7"/>
    </row>
    <row r="13" spans="1:25" x14ac:dyDescent="0.25">
      <c r="B13" t="s">
        <v>2</v>
      </c>
      <c r="C13" t="s">
        <v>12</v>
      </c>
      <c r="D13" s="2">
        <v>5</v>
      </c>
      <c r="E13" s="2">
        <v>2.5</v>
      </c>
      <c r="F13" s="5" t="s">
        <v>17</v>
      </c>
      <c r="G13" s="2">
        <f>G12+IF(F13="Y",D13*(E13-1),IF(F13="N",-D13,0))</f>
        <v>-5.8999999999999986</v>
      </c>
      <c r="H13" s="2">
        <f t="shared" si="0"/>
        <v>0</v>
      </c>
      <c r="J13" t="s">
        <v>2</v>
      </c>
      <c r="O13" s="2">
        <f>O12+IF(N13="Y",L13*(M13-1),IF(N13="N",-L13,0))</f>
        <v>0</v>
      </c>
      <c r="P13" s="2">
        <f t="shared" si="2"/>
        <v>0</v>
      </c>
      <c r="R13" s="9"/>
      <c r="Y13" s="7"/>
    </row>
    <row r="14" spans="1:25" x14ac:dyDescent="0.25">
      <c r="B14" t="s">
        <v>3</v>
      </c>
      <c r="C14" t="s">
        <v>13</v>
      </c>
      <c r="D14" s="2">
        <v>5</v>
      </c>
      <c r="E14" s="2">
        <v>4.4000000000000004</v>
      </c>
      <c r="F14" s="5" t="s">
        <v>16</v>
      </c>
      <c r="G14" s="2">
        <f t="shared" ref="G14:G18" si="3">G13+IF(F14="Y",D14*(E14-1),IF(F14="N",-D14,0))</f>
        <v>11.100000000000001</v>
      </c>
      <c r="H14" s="2">
        <f t="shared" si="0"/>
        <v>0</v>
      </c>
      <c r="J14" t="s">
        <v>3</v>
      </c>
      <c r="O14" s="2">
        <f t="shared" ref="O14:O18" si="4">O13+IF(N14="Y",L14*(M14-1),IF(N14="N",-L14,0))</f>
        <v>0</v>
      </c>
      <c r="P14" s="2">
        <f t="shared" si="2"/>
        <v>0</v>
      </c>
      <c r="R14" s="9"/>
      <c r="Y14" s="7"/>
    </row>
    <row r="15" spans="1:25" x14ac:dyDescent="0.25">
      <c r="B15" t="s">
        <v>4</v>
      </c>
      <c r="C15" t="s">
        <v>12</v>
      </c>
      <c r="D15" s="2">
        <v>5</v>
      </c>
      <c r="E15" s="2">
        <v>2.1800000000000002</v>
      </c>
      <c r="F15" s="5" t="s">
        <v>16</v>
      </c>
      <c r="G15" s="2">
        <f t="shared" si="3"/>
        <v>17</v>
      </c>
      <c r="H15" s="2">
        <f t="shared" si="0"/>
        <v>0</v>
      </c>
      <c r="J15" t="s">
        <v>4</v>
      </c>
      <c r="O15" s="2">
        <f t="shared" si="4"/>
        <v>0</v>
      </c>
      <c r="P15" s="2">
        <f t="shared" si="2"/>
        <v>0</v>
      </c>
      <c r="R15" s="9"/>
      <c r="Y15" s="7"/>
    </row>
    <row r="16" spans="1:25" x14ac:dyDescent="0.25">
      <c r="B16" t="s">
        <v>5</v>
      </c>
      <c r="C16" t="s">
        <v>21</v>
      </c>
      <c r="D16" s="2">
        <v>0</v>
      </c>
      <c r="E16" s="2">
        <v>1.66</v>
      </c>
      <c r="F16" s="5" t="s">
        <v>16</v>
      </c>
      <c r="G16" s="2">
        <f t="shared" si="3"/>
        <v>17</v>
      </c>
      <c r="H16" s="2">
        <f t="shared" si="0"/>
        <v>3.3</v>
      </c>
      <c r="J16" t="s">
        <v>5</v>
      </c>
      <c r="O16" s="2">
        <f t="shared" si="4"/>
        <v>0</v>
      </c>
      <c r="P16" s="2">
        <f t="shared" si="2"/>
        <v>0</v>
      </c>
      <c r="R16" s="9"/>
      <c r="Y16" s="7"/>
    </row>
    <row r="17" spans="2:25" x14ac:dyDescent="0.25">
      <c r="B17" t="s">
        <v>6</v>
      </c>
      <c r="C17" t="s">
        <v>13</v>
      </c>
      <c r="D17" s="2">
        <v>5</v>
      </c>
      <c r="E17" s="2">
        <v>2.1800000000000002</v>
      </c>
      <c r="F17" s="5" t="s">
        <v>17</v>
      </c>
      <c r="G17" s="2">
        <f t="shared" si="3"/>
        <v>12</v>
      </c>
      <c r="H17" s="2">
        <f t="shared" si="0"/>
        <v>0</v>
      </c>
      <c r="J17" t="s">
        <v>6</v>
      </c>
      <c r="O17" s="2">
        <f t="shared" si="4"/>
        <v>0</v>
      </c>
      <c r="P17" s="2">
        <f t="shared" si="2"/>
        <v>0</v>
      </c>
      <c r="R17" s="9"/>
      <c r="Y17" s="7"/>
    </row>
    <row r="18" spans="2:25" x14ac:dyDescent="0.25">
      <c r="B18" t="s">
        <v>7</v>
      </c>
      <c r="C18" t="s">
        <v>22</v>
      </c>
      <c r="D18" s="2">
        <v>5</v>
      </c>
      <c r="E18" s="2">
        <v>3.9</v>
      </c>
      <c r="F18" s="5" t="s">
        <v>17</v>
      </c>
      <c r="G18" s="2">
        <f t="shared" si="3"/>
        <v>7</v>
      </c>
      <c r="H18" s="2">
        <f t="shared" si="0"/>
        <v>0</v>
      </c>
      <c r="J18" t="s">
        <v>7</v>
      </c>
      <c r="K18" t="s">
        <v>22</v>
      </c>
      <c r="L18" s="2">
        <v>5</v>
      </c>
      <c r="M18" s="2">
        <v>3.9</v>
      </c>
      <c r="N18" s="5" t="s">
        <v>17</v>
      </c>
      <c r="O18" s="2">
        <f t="shared" si="4"/>
        <v>-5</v>
      </c>
      <c r="P18" s="2">
        <f t="shared" si="2"/>
        <v>0</v>
      </c>
      <c r="R18" s="9"/>
      <c r="Y18" s="7"/>
    </row>
    <row r="19" spans="2:25" x14ac:dyDescent="0.25">
      <c r="B19" t="s">
        <v>8</v>
      </c>
      <c r="C19" t="s">
        <v>12</v>
      </c>
      <c r="D19" s="2">
        <v>5</v>
      </c>
      <c r="E19" s="2">
        <v>2.75</v>
      </c>
      <c r="F19" s="5" t="s">
        <v>17</v>
      </c>
      <c r="G19" s="2">
        <f>G18+IF(F19="Y",D19*(E19-1),IF(F19="N",-D19,0))</f>
        <v>2</v>
      </c>
      <c r="H19" s="2">
        <f t="shared" si="0"/>
        <v>0</v>
      </c>
      <c r="I19" s="8">
        <f>G19-G10</f>
        <v>-2.1000000000000014</v>
      </c>
      <c r="J19" t="s">
        <v>8</v>
      </c>
      <c r="K19" t="s">
        <v>12</v>
      </c>
      <c r="L19" s="2">
        <v>5</v>
      </c>
      <c r="M19" s="2">
        <v>2.75</v>
      </c>
      <c r="N19" s="5" t="s">
        <v>17</v>
      </c>
      <c r="O19" s="2">
        <f>O18+IF(N19="Y",L19*(M19-1),IF(N19="N",-L19,0))</f>
        <v>-10</v>
      </c>
      <c r="P19" s="2">
        <f t="shared" si="2"/>
        <v>0</v>
      </c>
      <c r="Q19" s="8">
        <f>O19-O10</f>
        <v>-10</v>
      </c>
      <c r="R19" s="9"/>
      <c r="Y19" s="7"/>
    </row>
    <row r="20" spans="2:25" x14ac:dyDescent="0.25">
      <c r="B20" s="30" t="s">
        <v>27</v>
      </c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1"/>
      <c r="R20" s="9"/>
      <c r="Y20" s="7"/>
    </row>
    <row r="21" spans="2:25" x14ac:dyDescent="0.25">
      <c r="B21" s="1" t="s">
        <v>24</v>
      </c>
      <c r="H21" s="2"/>
      <c r="J21" s="1" t="s">
        <v>24</v>
      </c>
      <c r="P21" s="2"/>
      <c r="R21" s="9"/>
      <c r="Y21" s="7"/>
    </row>
    <row r="22" spans="2:25" x14ac:dyDescent="0.25">
      <c r="B22" t="s">
        <v>1</v>
      </c>
      <c r="C22" t="s">
        <v>13</v>
      </c>
      <c r="D22" s="2">
        <v>10</v>
      </c>
      <c r="E22" s="2">
        <v>2.5</v>
      </c>
      <c r="F22" s="5" t="s">
        <v>16</v>
      </c>
      <c r="G22" s="2">
        <f>G19+IF(F22="Y",D22*(E22-1),IF(F22="N",-D22,0))</f>
        <v>17</v>
      </c>
      <c r="H22" s="2">
        <f t="shared" ref="H22:H29" si="5">IF(AND(D22=0,F22="Y"),5*(E22-1),0)</f>
        <v>0</v>
      </c>
      <c r="J22" t="s">
        <v>1</v>
      </c>
      <c r="K22" t="s">
        <v>21</v>
      </c>
      <c r="L22" s="2">
        <v>5</v>
      </c>
      <c r="M22" s="2">
        <v>6.75</v>
      </c>
      <c r="N22" s="5" t="s">
        <v>17</v>
      </c>
      <c r="O22" s="2">
        <f>O19+IF(N22="Y",L22*(M22-1),IF(N22="N",-L22,0))</f>
        <v>-15</v>
      </c>
      <c r="P22" s="2">
        <f t="shared" ref="P22:P29" si="6">IF(AND(L22=0,N22="Y"),5*(M22-1),0)</f>
        <v>0</v>
      </c>
      <c r="R22" s="9"/>
      <c r="Y22" s="7"/>
    </row>
    <row r="23" spans="2:25" x14ac:dyDescent="0.25">
      <c r="B23" t="s">
        <v>3</v>
      </c>
      <c r="C23" t="s">
        <v>12</v>
      </c>
      <c r="D23" s="2">
        <v>10</v>
      </c>
      <c r="E23" s="2">
        <v>2.25</v>
      </c>
      <c r="F23" s="5" t="s">
        <v>16</v>
      </c>
      <c r="G23" s="2">
        <f>G22+IF(F23="Y",D23*(E23-1),IF(F23="N",-D23,0))</f>
        <v>29.5</v>
      </c>
      <c r="H23" s="2">
        <f t="shared" si="5"/>
        <v>0</v>
      </c>
      <c r="J23" t="s">
        <v>3</v>
      </c>
      <c r="K23" t="s">
        <v>12</v>
      </c>
      <c r="L23" s="2">
        <v>10</v>
      </c>
      <c r="M23" s="2">
        <v>2.25</v>
      </c>
      <c r="N23" s="5" t="s">
        <v>16</v>
      </c>
      <c r="O23" s="2">
        <f>O22+IF(N23="Y",L23*(M23-1),IF(N23="N",-L23,0))</f>
        <v>-2.5</v>
      </c>
      <c r="P23" s="2">
        <f t="shared" si="6"/>
        <v>0</v>
      </c>
      <c r="R23" s="9"/>
      <c r="Y23" s="7"/>
    </row>
    <row r="24" spans="2:25" x14ac:dyDescent="0.25">
      <c r="B24" t="s">
        <v>4</v>
      </c>
      <c r="C24" t="s">
        <v>13</v>
      </c>
      <c r="D24" s="2">
        <v>5</v>
      </c>
      <c r="E24" s="2">
        <v>2.1800000000000002</v>
      </c>
      <c r="F24" s="5" t="s">
        <v>16</v>
      </c>
      <c r="G24" s="2">
        <f t="shared" ref="G24:G28" si="7">G23+IF(F24="Y",D24*(E24-1),IF(F24="N",-D24,0))</f>
        <v>35.4</v>
      </c>
      <c r="H24" s="2">
        <f t="shared" si="5"/>
        <v>0</v>
      </c>
      <c r="J24" t="s">
        <v>4</v>
      </c>
      <c r="K24" t="s">
        <v>12</v>
      </c>
      <c r="L24" s="2">
        <v>5</v>
      </c>
      <c r="M24" s="2">
        <v>3.4</v>
      </c>
      <c r="N24" s="5" t="s">
        <v>17</v>
      </c>
      <c r="O24" s="2">
        <f t="shared" ref="O24:O28" si="8">O23+IF(N24="Y",L24*(M24-1),IF(N24="N",-L24,0))</f>
        <v>-7.5</v>
      </c>
      <c r="P24" s="2">
        <f t="shared" si="6"/>
        <v>0</v>
      </c>
      <c r="R24" s="9"/>
      <c r="Y24" s="7"/>
    </row>
    <row r="25" spans="2:25" x14ac:dyDescent="0.25">
      <c r="B25" t="s">
        <v>5</v>
      </c>
      <c r="C25" t="s">
        <v>13</v>
      </c>
      <c r="D25" s="2">
        <v>10</v>
      </c>
      <c r="E25" s="2">
        <v>2.15</v>
      </c>
      <c r="F25" s="5" t="s">
        <v>16</v>
      </c>
      <c r="G25" s="2">
        <f t="shared" si="7"/>
        <v>46.9</v>
      </c>
      <c r="H25" s="2">
        <f t="shared" si="5"/>
        <v>0</v>
      </c>
      <c r="J25" t="s">
        <v>5</v>
      </c>
      <c r="K25" t="s">
        <v>13</v>
      </c>
      <c r="L25" s="2">
        <v>10</v>
      </c>
      <c r="M25" s="2">
        <v>2.15</v>
      </c>
      <c r="N25" s="5" t="s">
        <v>16</v>
      </c>
      <c r="O25" s="2">
        <f t="shared" si="8"/>
        <v>4</v>
      </c>
      <c r="P25" s="2">
        <f t="shared" si="6"/>
        <v>0</v>
      </c>
      <c r="R25" s="9"/>
      <c r="Y25" s="7"/>
    </row>
    <row r="26" spans="2:25" x14ac:dyDescent="0.25">
      <c r="B26" t="s">
        <v>6</v>
      </c>
      <c r="C26" t="s">
        <v>13</v>
      </c>
      <c r="D26" s="2">
        <v>10</v>
      </c>
      <c r="E26" s="2">
        <v>3.7</v>
      </c>
      <c r="F26" s="5" t="s">
        <v>17</v>
      </c>
      <c r="G26" s="2">
        <f t="shared" si="7"/>
        <v>36.9</v>
      </c>
      <c r="H26" s="2">
        <f t="shared" si="5"/>
        <v>0</v>
      </c>
      <c r="J26" t="s">
        <v>6</v>
      </c>
      <c r="K26" t="s">
        <v>13</v>
      </c>
      <c r="L26" s="2">
        <v>10</v>
      </c>
      <c r="M26" s="2">
        <v>3.7</v>
      </c>
      <c r="N26" s="5" t="s">
        <v>17</v>
      </c>
      <c r="O26" s="2">
        <f t="shared" si="8"/>
        <v>-6</v>
      </c>
      <c r="P26" s="2">
        <f t="shared" si="6"/>
        <v>0</v>
      </c>
      <c r="R26" s="9"/>
      <c r="Y26" s="7"/>
    </row>
    <row r="27" spans="2:25" x14ac:dyDescent="0.25">
      <c r="B27" t="s">
        <v>7</v>
      </c>
      <c r="C27" t="s">
        <v>12</v>
      </c>
      <c r="D27" s="2">
        <v>10</v>
      </c>
      <c r="E27" s="2">
        <v>2.2000000000000002</v>
      </c>
      <c r="F27" s="5" t="s">
        <v>16</v>
      </c>
      <c r="G27" s="2">
        <f t="shared" si="7"/>
        <v>48.9</v>
      </c>
      <c r="H27" s="2">
        <f t="shared" si="5"/>
        <v>0</v>
      </c>
      <c r="J27" t="s">
        <v>7</v>
      </c>
      <c r="K27" t="s">
        <v>12</v>
      </c>
      <c r="L27" s="2">
        <v>10</v>
      </c>
      <c r="M27" s="2">
        <v>2.2000000000000002</v>
      </c>
      <c r="N27" s="5" t="s">
        <v>16</v>
      </c>
      <c r="O27" s="2">
        <f t="shared" si="8"/>
        <v>6.0000000000000018</v>
      </c>
      <c r="P27" s="2">
        <f t="shared" si="6"/>
        <v>0</v>
      </c>
      <c r="R27" s="9"/>
      <c r="Y27" s="7"/>
    </row>
    <row r="28" spans="2:25" x14ac:dyDescent="0.25">
      <c r="B28" t="s">
        <v>25</v>
      </c>
      <c r="C28" t="s">
        <v>12</v>
      </c>
      <c r="D28" s="2">
        <v>10</v>
      </c>
      <c r="E28" s="2">
        <v>2.25</v>
      </c>
      <c r="F28" s="5" t="s">
        <v>16</v>
      </c>
      <c r="G28" s="2">
        <f t="shared" si="7"/>
        <v>61.4</v>
      </c>
      <c r="H28" s="2">
        <f t="shared" si="5"/>
        <v>0</v>
      </c>
      <c r="J28" t="s">
        <v>25</v>
      </c>
      <c r="K28" t="s">
        <v>12</v>
      </c>
      <c r="L28" s="2">
        <v>10</v>
      </c>
      <c r="M28" s="2">
        <v>2.25</v>
      </c>
      <c r="N28" s="5" t="s">
        <v>16</v>
      </c>
      <c r="O28" s="2">
        <f t="shared" si="8"/>
        <v>18.5</v>
      </c>
      <c r="P28" s="2">
        <f t="shared" si="6"/>
        <v>0</v>
      </c>
      <c r="R28" s="9"/>
      <c r="Y28" s="7"/>
    </row>
    <row r="29" spans="2:25" x14ac:dyDescent="0.25">
      <c r="B29" t="s">
        <v>8</v>
      </c>
      <c r="C29" t="s">
        <v>13</v>
      </c>
      <c r="D29" s="2">
        <v>5</v>
      </c>
      <c r="E29" s="2">
        <v>2.4</v>
      </c>
      <c r="F29" s="5" t="s">
        <v>16</v>
      </c>
      <c r="G29" s="2">
        <f>G28+IF(F29="Y",D29*(E29-1),IF(F29="N",-D29,0))</f>
        <v>68.400000000000006</v>
      </c>
      <c r="H29" s="2">
        <f t="shared" si="5"/>
        <v>0</v>
      </c>
      <c r="I29" s="8">
        <f>G29-G19</f>
        <v>66.400000000000006</v>
      </c>
      <c r="J29" t="s">
        <v>8</v>
      </c>
      <c r="K29" t="s">
        <v>13</v>
      </c>
      <c r="L29" s="2">
        <v>5</v>
      </c>
      <c r="M29" s="2">
        <v>2.5</v>
      </c>
      <c r="N29" s="5" t="s">
        <v>16</v>
      </c>
      <c r="O29" s="2">
        <f>O28+IF(N29="Y",L29*(M29-1),IF(N29="N",-L29,0))</f>
        <v>26</v>
      </c>
      <c r="P29" s="2">
        <f t="shared" si="6"/>
        <v>0</v>
      </c>
      <c r="Q29" s="8">
        <f>O29-O19</f>
        <v>36</v>
      </c>
      <c r="R29" s="9"/>
      <c r="Y29" s="7"/>
    </row>
    <row r="30" spans="2:25" x14ac:dyDescent="0.25">
      <c r="B30" s="1" t="s">
        <v>28</v>
      </c>
      <c r="H30" s="2"/>
      <c r="J30" s="1" t="s">
        <v>28</v>
      </c>
      <c r="P30" s="2"/>
      <c r="R30" s="9"/>
      <c r="Y30" s="7"/>
    </row>
    <row r="31" spans="2:25" x14ac:dyDescent="0.25">
      <c r="B31" t="s">
        <v>2</v>
      </c>
      <c r="C31" t="s">
        <v>22</v>
      </c>
      <c r="D31" s="2">
        <v>5</v>
      </c>
      <c r="E31" s="2">
        <v>3.05</v>
      </c>
      <c r="F31" s="5" t="s">
        <v>16</v>
      </c>
      <c r="G31" s="2">
        <f>G29+IF(F31="Y",D31*(E31-1),IF(F31="N",-D31,0))</f>
        <v>78.650000000000006</v>
      </c>
      <c r="H31" s="2">
        <f t="shared" ref="H31:H38" si="9">IF(AND(D31=0,F31="Y"),5*(E31-1),0)</f>
        <v>0</v>
      </c>
      <c r="J31" t="s">
        <v>2</v>
      </c>
      <c r="K31" t="s">
        <v>22</v>
      </c>
      <c r="L31" s="2">
        <v>10</v>
      </c>
      <c r="M31" s="2">
        <v>3.05</v>
      </c>
      <c r="N31" s="5" t="s">
        <v>16</v>
      </c>
      <c r="O31" s="2">
        <f>O29+IF(N31="Y",L31*(M31-1),IF(N31="N",-L31,0))</f>
        <v>46.5</v>
      </c>
      <c r="P31" s="2">
        <f t="shared" ref="P31:P38" si="10">IF(AND(L31=0,N31="Y"),5*(M31-1),0)</f>
        <v>0</v>
      </c>
      <c r="R31" s="9"/>
      <c r="Y31" s="7"/>
    </row>
    <row r="32" spans="2:25" x14ac:dyDescent="0.25">
      <c r="B32" t="s">
        <v>3</v>
      </c>
      <c r="C32" t="s">
        <v>13</v>
      </c>
      <c r="D32" s="2">
        <v>5</v>
      </c>
      <c r="E32" s="2">
        <v>4</v>
      </c>
      <c r="F32" s="5" t="s">
        <v>16</v>
      </c>
      <c r="G32" s="2">
        <f>G31+IF(F32="Y",D32*(E32-1),IF(F32="N",-D32,0))</f>
        <v>93.65</v>
      </c>
      <c r="H32" s="2">
        <f t="shared" si="9"/>
        <v>0</v>
      </c>
      <c r="J32" t="s">
        <v>3</v>
      </c>
      <c r="K32" t="s">
        <v>12</v>
      </c>
      <c r="L32" s="2">
        <v>5</v>
      </c>
      <c r="M32" s="2">
        <v>2.12</v>
      </c>
      <c r="N32" s="5" t="s">
        <v>17</v>
      </c>
      <c r="O32" s="2">
        <f>O31+IF(N32="Y",L32*(M32-1),IF(N32="N",-L32,0))</f>
        <v>41.5</v>
      </c>
      <c r="P32" s="2">
        <f t="shared" si="10"/>
        <v>0</v>
      </c>
      <c r="R32" s="9"/>
      <c r="Y32" s="7"/>
    </row>
    <row r="33" spans="2:25" x14ac:dyDescent="0.25">
      <c r="B33" t="s">
        <v>4</v>
      </c>
      <c r="C33" t="s">
        <v>13</v>
      </c>
      <c r="D33" s="2">
        <v>5</v>
      </c>
      <c r="E33" s="2">
        <v>2.1800000000000002</v>
      </c>
      <c r="F33" s="5" t="s">
        <v>17</v>
      </c>
      <c r="G33" s="2">
        <f t="shared" ref="G33:G37" si="11">G32+IF(F33="Y",D33*(E33-1),IF(F33="N",-D33,0))</f>
        <v>88.65</v>
      </c>
      <c r="H33" s="2">
        <f t="shared" si="9"/>
        <v>0</v>
      </c>
      <c r="J33" t="s">
        <v>4</v>
      </c>
      <c r="K33" t="s">
        <v>13</v>
      </c>
      <c r="L33" s="2">
        <v>10</v>
      </c>
      <c r="M33" s="2">
        <v>2.1800000000000002</v>
      </c>
      <c r="N33" s="5" t="s">
        <v>17</v>
      </c>
      <c r="O33" s="2">
        <f t="shared" ref="O33:O37" si="12">O32+IF(N33="Y",L33*(M33-1),IF(N33="N",-L33,0))</f>
        <v>31.5</v>
      </c>
      <c r="P33" s="2">
        <f t="shared" si="10"/>
        <v>0</v>
      </c>
      <c r="R33" s="9"/>
      <c r="Y33" s="7"/>
    </row>
    <row r="34" spans="2:25" x14ac:dyDescent="0.25">
      <c r="B34" t="s">
        <v>5</v>
      </c>
      <c r="C34" t="s">
        <v>13</v>
      </c>
      <c r="D34" s="2">
        <v>5</v>
      </c>
      <c r="E34" s="2">
        <v>2.65</v>
      </c>
      <c r="F34" s="5" t="s">
        <v>17</v>
      </c>
      <c r="G34" s="2">
        <f t="shared" si="11"/>
        <v>83.65</v>
      </c>
      <c r="H34" s="2">
        <f t="shared" si="9"/>
        <v>0</v>
      </c>
      <c r="J34" t="s">
        <v>5</v>
      </c>
      <c r="K34" t="s">
        <v>13</v>
      </c>
      <c r="L34" s="2">
        <v>10</v>
      </c>
      <c r="M34" s="2">
        <v>2.65</v>
      </c>
      <c r="N34" s="5" t="s">
        <v>17</v>
      </c>
      <c r="O34" s="2">
        <f t="shared" si="12"/>
        <v>21.5</v>
      </c>
      <c r="P34" s="2">
        <f t="shared" si="10"/>
        <v>0</v>
      </c>
      <c r="R34" s="9"/>
      <c r="Y34" s="7"/>
    </row>
    <row r="35" spans="2:25" x14ac:dyDescent="0.25">
      <c r="B35" t="s">
        <v>6</v>
      </c>
      <c r="C35" t="s">
        <v>12</v>
      </c>
      <c r="D35" s="2">
        <v>5</v>
      </c>
      <c r="E35" s="2">
        <v>2.25</v>
      </c>
      <c r="F35" s="5" t="s">
        <v>17</v>
      </c>
      <c r="G35" s="2">
        <f t="shared" si="11"/>
        <v>78.650000000000006</v>
      </c>
      <c r="H35" s="2">
        <f t="shared" si="9"/>
        <v>0</v>
      </c>
      <c r="J35" t="s">
        <v>6</v>
      </c>
      <c r="K35" t="s">
        <v>12</v>
      </c>
      <c r="L35" s="2">
        <v>10</v>
      </c>
      <c r="M35" s="2">
        <v>2.25</v>
      </c>
      <c r="N35" s="5" t="s">
        <v>17</v>
      </c>
      <c r="O35" s="2">
        <f t="shared" si="12"/>
        <v>11.5</v>
      </c>
      <c r="P35" s="2">
        <f t="shared" si="10"/>
        <v>0</v>
      </c>
      <c r="R35" s="9"/>
      <c r="Y35" s="7"/>
    </row>
    <row r="36" spans="2:25" x14ac:dyDescent="0.25">
      <c r="B36" t="s">
        <v>7</v>
      </c>
      <c r="C36" t="s">
        <v>12</v>
      </c>
      <c r="D36" s="2">
        <v>5</v>
      </c>
      <c r="E36" s="2">
        <v>2.4500000000000002</v>
      </c>
      <c r="F36" s="5" t="s">
        <v>17</v>
      </c>
      <c r="G36" s="2">
        <f t="shared" si="11"/>
        <v>73.650000000000006</v>
      </c>
      <c r="H36" s="2">
        <f t="shared" si="9"/>
        <v>0</v>
      </c>
      <c r="J36" t="s">
        <v>7</v>
      </c>
      <c r="K36" t="s">
        <v>21</v>
      </c>
      <c r="L36" s="2">
        <v>10</v>
      </c>
      <c r="M36" s="2">
        <v>7.25</v>
      </c>
      <c r="N36" s="5" t="s">
        <v>17</v>
      </c>
      <c r="O36" s="2">
        <f t="shared" si="12"/>
        <v>1.5</v>
      </c>
      <c r="P36" s="2">
        <f t="shared" si="10"/>
        <v>0</v>
      </c>
      <c r="R36" s="9"/>
      <c r="Y36" s="7"/>
    </row>
    <row r="37" spans="2:25" x14ac:dyDescent="0.25">
      <c r="B37" t="s">
        <v>25</v>
      </c>
      <c r="C37" t="s">
        <v>13</v>
      </c>
      <c r="D37" s="2">
        <v>5</v>
      </c>
      <c r="E37" s="2">
        <v>2.7</v>
      </c>
      <c r="F37" s="5" t="s">
        <v>17</v>
      </c>
      <c r="G37" s="2">
        <f t="shared" si="11"/>
        <v>68.650000000000006</v>
      </c>
      <c r="H37" s="2">
        <f t="shared" si="9"/>
        <v>0</v>
      </c>
      <c r="J37" t="s">
        <v>25</v>
      </c>
      <c r="K37" t="s">
        <v>13</v>
      </c>
      <c r="L37" s="2">
        <v>10</v>
      </c>
      <c r="M37" s="2">
        <v>2.7</v>
      </c>
      <c r="N37" s="5" t="s">
        <v>17</v>
      </c>
      <c r="O37" s="2">
        <f t="shared" si="12"/>
        <v>-8.5</v>
      </c>
      <c r="P37" s="2">
        <f t="shared" si="10"/>
        <v>0</v>
      </c>
      <c r="R37" s="9"/>
      <c r="Y37" s="7"/>
    </row>
    <row r="38" spans="2:25" x14ac:dyDescent="0.25">
      <c r="B38" t="s">
        <v>8</v>
      </c>
      <c r="C38" t="s">
        <v>12</v>
      </c>
      <c r="D38" s="2">
        <v>10</v>
      </c>
      <c r="E38" s="2">
        <v>2.35</v>
      </c>
      <c r="F38" s="5" t="s">
        <v>17</v>
      </c>
      <c r="G38" s="2">
        <f>G37+IF(F38="Y",D38*(E38-1),IF(F38="N",-D38,0))</f>
        <v>58.650000000000006</v>
      </c>
      <c r="H38" s="2">
        <f t="shared" si="9"/>
        <v>0</v>
      </c>
      <c r="I38" s="8">
        <f>G38-G29</f>
        <v>-9.75</v>
      </c>
      <c r="J38" t="s">
        <v>8</v>
      </c>
      <c r="K38" t="s">
        <v>12</v>
      </c>
      <c r="L38" s="2">
        <v>5</v>
      </c>
      <c r="M38" s="2">
        <v>2.35</v>
      </c>
      <c r="N38" s="5" t="s">
        <v>17</v>
      </c>
      <c r="O38" s="2">
        <f>O37+IF(N38="Y",L38*(M38-1),IF(N38="N",-L38,0))</f>
        <v>-13.5</v>
      </c>
      <c r="P38" s="2">
        <f t="shared" si="10"/>
        <v>0</v>
      </c>
      <c r="Q38" s="8">
        <f>O38-O29</f>
        <v>-39.5</v>
      </c>
      <c r="R38" s="9"/>
      <c r="Y38" s="7"/>
    </row>
    <row r="39" spans="2:25" x14ac:dyDescent="0.25">
      <c r="B39" s="1" t="s">
        <v>29</v>
      </c>
      <c r="H39" s="2"/>
      <c r="J39" s="1" t="s">
        <v>29</v>
      </c>
      <c r="P39" s="2"/>
      <c r="R39" s="9"/>
      <c r="Y39" s="7"/>
    </row>
    <row r="40" spans="2:25" x14ac:dyDescent="0.25">
      <c r="B40" t="s">
        <v>1</v>
      </c>
      <c r="C40" t="s">
        <v>13</v>
      </c>
      <c r="D40" s="2">
        <v>5</v>
      </c>
      <c r="E40" s="2">
        <v>2.25</v>
      </c>
      <c r="F40" s="5" t="s">
        <v>17</v>
      </c>
      <c r="G40" s="2">
        <f>G38+IF(F40="Y",D40*(E40-1),IF(F40="N",-D40,0))</f>
        <v>53.650000000000006</v>
      </c>
      <c r="H40" s="2">
        <f t="shared" ref="H40:H47" si="13">IF(AND(D40=0,F40="Y"),5*(E40-1),0)</f>
        <v>0</v>
      </c>
      <c r="J40" t="s">
        <v>1</v>
      </c>
      <c r="K40" t="s">
        <v>12</v>
      </c>
      <c r="L40" s="2">
        <v>5</v>
      </c>
      <c r="M40" s="2">
        <v>2.75</v>
      </c>
      <c r="N40" s="5" t="s">
        <v>16</v>
      </c>
      <c r="O40" s="2">
        <f>O38+IF(N40="Y",L40*(M40-1),IF(N40="N",-L40,0))</f>
        <v>-4.75</v>
      </c>
      <c r="P40" s="2">
        <f t="shared" ref="P40:P47" si="14">IF(AND(L40=0,N40="Y"),5*(M40-1),0)</f>
        <v>0</v>
      </c>
      <c r="R40" s="9"/>
      <c r="Y40" s="7"/>
    </row>
    <row r="41" spans="2:25" x14ac:dyDescent="0.25">
      <c r="B41" t="s">
        <v>2</v>
      </c>
      <c r="C41" t="s">
        <v>12</v>
      </c>
      <c r="D41" s="2">
        <v>0</v>
      </c>
      <c r="E41" s="2">
        <v>6.25</v>
      </c>
      <c r="F41" s="5" t="s">
        <v>17</v>
      </c>
      <c r="G41" s="2">
        <f>G40+IF(F41="Y",D41*(E41-1),IF(F41="N",-D41,0))</f>
        <v>53.650000000000006</v>
      </c>
      <c r="H41" s="2">
        <f t="shared" si="13"/>
        <v>0</v>
      </c>
      <c r="J41" t="s">
        <v>2</v>
      </c>
      <c r="K41" t="s">
        <v>13</v>
      </c>
      <c r="L41" s="2">
        <v>10</v>
      </c>
      <c r="M41" s="2">
        <v>2.5499999999999998</v>
      </c>
      <c r="N41" s="5" t="s">
        <v>16</v>
      </c>
      <c r="O41" s="2">
        <f>O40+IF(N41="Y",L41*(M41-1),IF(N41="N",-L41,0))</f>
        <v>10.749999999999998</v>
      </c>
      <c r="P41" s="2">
        <f t="shared" si="14"/>
        <v>0</v>
      </c>
      <c r="R41" s="9"/>
      <c r="Y41" s="7"/>
    </row>
    <row r="42" spans="2:25" x14ac:dyDescent="0.25">
      <c r="B42" t="s">
        <v>3</v>
      </c>
      <c r="C42" t="s">
        <v>12</v>
      </c>
      <c r="D42" s="2">
        <v>0</v>
      </c>
      <c r="E42" s="2">
        <v>2.2000000000000002</v>
      </c>
      <c r="F42" s="5" t="s">
        <v>17</v>
      </c>
      <c r="G42" s="2">
        <f t="shared" ref="G42:G46" si="15">G41+IF(F42="Y",D42*(E42-1),IF(F42="N",-D42,0))</f>
        <v>53.650000000000006</v>
      </c>
      <c r="H42" s="2">
        <f t="shared" si="13"/>
        <v>0</v>
      </c>
      <c r="J42" t="s">
        <v>3</v>
      </c>
      <c r="K42" t="s">
        <v>13</v>
      </c>
      <c r="L42" s="2">
        <v>5</v>
      </c>
      <c r="M42" s="2">
        <v>2.85</v>
      </c>
      <c r="N42" s="5" t="s">
        <v>17</v>
      </c>
      <c r="O42" s="2">
        <f t="shared" ref="O42:O46" si="16">O41+IF(N42="Y",L42*(M42-1),IF(N42="N",-L42,0))</f>
        <v>5.7499999999999982</v>
      </c>
      <c r="P42" s="2">
        <f t="shared" si="14"/>
        <v>0</v>
      </c>
      <c r="R42" s="9"/>
      <c r="Y42" s="7"/>
    </row>
    <row r="43" spans="2:25" x14ac:dyDescent="0.25">
      <c r="B43" t="s">
        <v>4</v>
      </c>
      <c r="C43" t="s">
        <v>13</v>
      </c>
      <c r="D43" s="2">
        <v>5</v>
      </c>
      <c r="E43" s="2">
        <v>2.2999999999999998</v>
      </c>
      <c r="F43" s="5" t="s">
        <v>17</v>
      </c>
      <c r="G43" s="2">
        <f t="shared" si="15"/>
        <v>48.650000000000006</v>
      </c>
      <c r="H43" s="2">
        <f t="shared" si="13"/>
        <v>0</v>
      </c>
      <c r="J43" t="s">
        <v>4</v>
      </c>
      <c r="K43" t="s">
        <v>13</v>
      </c>
      <c r="L43" s="2">
        <v>10</v>
      </c>
      <c r="M43" s="2">
        <v>2.2999999999999998</v>
      </c>
      <c r="N43" s="5" t="s">
        <v>17</v>
      </c>
      <c r="O43" s="2">
        <f t="shared" si="16"/>
        <v>-4.2500000000000018</v>
      </c>
      <c r="P43" s="2">
        <f t="shared" si="14"/>
        <v>0</v>
      </c>
      <c r="R43" s="9"/>
      <c r="Y43" s="7"/>
    </row>
    <row r="44" spans="2:25" x14ac:dyDescent="0.25">
      <c r="B44" t="s">
        <v>5</v>
      </c>
      <c r="C44" t="s">
        <v>12</v>
      </c>
      <c r="D44" s="2">
        <v>0</v>
      </c>
      <c r="E44" s="2">
        <v>2.2000000000000002</v>
      </c>
      <c r="F44" s="5" t="s">
        <v>17</v>
      </c>
      <c r="G44" s="2">
        <f t="shared" si="15"/>
        <v>48.650000000000006</v>
      </c>
      <c r="H44" s="2">
        <f t="shared" si="13"/>
        <v>0</v>
      </c>
      <c r="J44" t="s">
        <v>5</v>
      </c>
      <c r="K44" t="s">
        <v>12</v>
      </c>
      <c r="L44" s="2">
        <v>5</v>
      </c>
      <c r="M44" s="2">
        <v>2.2000000000000002</v>
      </c>
      <c r="N44" s="5" t="s">
        <v>17</v>
      </c>
      <c r="O44" s="2">
        <f t="shared" si="16"/>
        <v>-9.2500000000000018</v>
      </c>
      <c r="P44" s="2">
        <f t="shared" si="14"/>
        <v>0</v>
      </c>
      <c r="R44" s="9"/>
      <c r="Y44" s="7"/>
    </row>
    <row r="45" spans="2:25" x14ac:dyDescent="0.25">
      <c r="B45" t="s">
        <v>7</v>
      </c>
      <c r="C45" t="s">
        <v>12</v>
      </c>
      <c r="D45" s="2">
        <v>5</v>
      </c>
      <c r="E45" s="2">
        <v>2.25</v>
      </c>
      <c r="F45" s="5" t="s">
        <v>17</v>
      </c>
      <c r="G45" s="2">
        <f t="shared" si="15"/>
        <v>43.650000000000006</v>
      </c>
      <c r="H45" s="2">
        <f t="shared" si="13"/>
        <v>0</v>
      </c>
      <c r="J45" t="s">
        <v>7</v>
      </c>
      <c r="K45" t="s">
        <v>13</v>
      </c>
      <c r="L45" s="2">
        <v>0</v>
      </c>
      <c r="M45" s="2">
        <v>4</v>
      </c>
      <c r="N45" s="5" t="s">
        <v>17</v>
      </c>
      <c r="O45" s="2">
        <f t="shared" si="16"/>
        <v>-9.2500000000000018</v>
      </c>
      <c r="P45" s="2">
        <f t="shared" si="14"/>
        <v>0</v>
      </c>
      <c r="R45" s="9"/>
      <c r="Y45" s="7"/>
    </row>
    <row r="46" spans="2:25" x14ac:dyDescent="0.25">
      <c r="B46" t="s">
        <v>25</v>
      </c>
      <c r="C46" t="s">
        <v>13</v>
      </c>
      <c r="D46" s="2">
        <v>5</v>
      </c>
      <c r="E46" s="2">
        <v>2.12</v>
      </c>
      <c r="F46" s="5" t="s">
        <v>16</v>
      </c>
      <c r="G46" s="2">
        <f t="shared" si="15"/>
        <v>49.250000000000007</v>
      </c>
      <c r="H46" s="2">
        <f t="shared" si="13"/>
        <v>0</v>
      </c>
      <c r="J46" t="s">
        <v>25</v>
      </c>
      <c r="K46" t="s">
        <v>13</v>
      </c>
      <c r="L46" s="2">
        <v>0</v>
      </c>
      <c r="M46" s="2">
        <v>2.12</v>
      </c>
      <c r="N46" s="5" t="s">
        <v>16</v>
      </c>
      <c r="O46" s="2">
        <f t="shared" si="16"/>
        <v>-9.2500000000000018</v>
      </c>
      <c r="P46" s="2">
        <f t="shared" si="14"/>
        <v>5.6000000000000005</v>
      </c>
      <c r="R46" s="9"/>
      <c r="Y46" s="7"/>
    </row>
    <row r="47" spans="2:25" x14ac:dyDescent="0.25">
      <c r="B47" t="s">
        <v>8</v>
      </c>
      <c r="C47" t="s">
        <v>13</v>
      </c>
      <c r="D47" s="2">
        <v>5</v>
      </c>
      <c r="E47" s="2">
        <v>2.2999999999999998</v>
      </c>
      <c r="F47" s="5" t="s">
        <v>16</v>
      </c>
      <c r="G47" s="2">
        <f>G46+IF(F47="Y",D47*(E47-1),IF(F47="N",-D47,0))</f>
        <v>55.750000000000007</v>
      </c>
      <c r="H47" s="2">
        <f t="shared" si="13"/>
        <v>0</v>
      </c>
      <c r="I47" s="8">
        <f>G47-G38</f>
        <v>-2.8999999999999986</v>
      </c>
      <c r="J47" t="s">
        <v>8</v>
      </c>
      <c r="K47" t="s">
        <v>13</v>
      </c>
      <c r="L47" s="2">
        <v>5</v>
      </c>
      <c r="M47" s="2">
        <v>2.2999999999999998</v>
      </c>
      <c r="N47" s="5" t="s">
        <v>16</v>
      </c>
      <c r="O47" s="2">
        <f>O46+IF(N47="Y",L47*(M47-1),IF(N47="N",-L47,0))</f>
        <v>-2.7500000000000027</v>
      </c>
      <c r="P47" s="2">
        <f t="shared" si="14"/>
        <v>0</v>
      </c>
      <c r="Q47" s="8">
        <f>O47-O38</f>
        <v>10.749999999999996</v>
      </c>
      <c r="R47" s="9"/>
      <c r="Y47" s="7"/>
    </row>
    <row r="48" spans="2:25" x14ac:dyDescent="0.25">
      <c r="B48" s="1" t="s">
        <v>30</v>
      </c>
      <c r="H48" s="2"/>
      <c r="J48" s="1" t="s">
        <v>30</v>
      </c>
      <c r="P48" s="2"/>
      <c r="R48" s="9"/>
      <c r="Y48" s="7"/>
    </row>
    <row r="49" spans="2:25" x14ac:dyDescent="0.25">
      <c r="B49" t="s">
        <v>1</v>
      </c>
      <c r="C49" t="s">
        <v>13</v>
      </c>
      <c r="D49" s="2">
        <v>5</v>
      </c>
      <c r="E49" s="2">
        <v>2.4</v>
      </c>
      <c r="F49" s="5" t="s">
        <v>17</v>
      </c>
      <c r="G49" s="2">
        <f>G47+IF(F49="Y",D49*(E49-1),IF(F49="N",-D49,0))</f>
        <v>50.750000000000007</v>
      </c>
      <c r="H49" s="2">
        <f t="shared" ref="H49:H56" si="17">IF(AND(D49=0,F49="Y"),5*(E49-1),0)</f>
        <v>0</v>
      </c>
      <c r="J49" t="s">
        <v>1</v>
      </c>
      <c r="K49" t="s">
        <v>13</v>
      </c>
      <c r="L49" s="2">
        <v>5</v>
      </c>
      <c r="M49" s="2">
        <v>2.4</v>
      </c>
      <c r="N49" s="5" t="s">
        <v>17</v>
      </c>
      <c r="O49" s="2">
        <f>O47+IF(N49="Y",L49*(M49-1),IF(N49="N",-L49,0))</f>
        <v>-7.7500000000000027</v>
      </c>
      <c r="P49" s="2">
        <f t="shared" ref="P49:P56" si="18">IF(AND(L49=0,N49="Y"),5*(M49-1),0)</f>
        <v>0</v>
      </c>
      <c r="R49" s="9"/>
      <c r="Y49" s="7"/>
    </row>
    <row r="50" spans="2:25" x14ac:dyDescent="0.25">
      <c r="B50" t="s">
        <v>2</v>
      </c>
      <c r="C50" t="s">
        <v>13</v>
      </c>
      <c r="D50" s="2">
        <v>0</v>
      </c>
      <c r="E50" s="2">
        <v>4.5</v>
      </c>
      <c r="F50" s="5" t="s">
        <v>16</v>
      </c>
      <c r="G50" s="2">
        <f>G49+IF(F50="Y",D50*(E50-1),IF(F50="N",-D50,0))</f>
        <v>50.750000000000007</v>
      </c>
      <c r="H50" s="2">
        <f t="shared" si="17"/>
        <v>17.5</v>
      </c>
      <c r="J50" t="s">
        <v>2</v>
      </c>
      <c r="K50" t="s">
        <v>12</v>
      </c>
      <c r="L50" s="2">
        <v>5</v>
      </c>
      <c r="M50" s="2">
        <v>2.25</v>
      </c>
      <c r="N50" s="5" t="s">
        <v>17</v>
      </c>
      <c r="O50" s="2">
        <f>O49+IF(N50="Y",L50*(M50-1),IF(N50="N",-L50,0))</f>
        <v>-12.750000000000004</v>
      </c>
      <c r="P50" s="2">
        <f t="shared" si="18"/>
        <v>0</v>
      </c>
      <c r="R50" s="9"/>
      <c r="Y50" s="7"/>
    </row>
    <row r="51" spans="2:25" x14ac:dyDescent="0.25">
      <c r="B51" t="s">
        <v>3</v>
      </c>
      <c r="C51" t="s">
        <v>13</v>
      </c>
      <c r="D51" s="2">
        <v>5</v>
      </c>
      <c r="E51" s="2">
        <v>3.6</v>
      </c>
      <c r="F51" s="5" t="s">
        <v>16</v>
      </c>
      <c r="G51" s="2">
        <f t="shared" ref="G51:G55" si="19">G50+IF(F51="Y",D51*(E51-1),IF(F51="N",-D51,0))</f>
        <v>63.750000000000007</v>
      </c>
      <c r="H51" s="2">
        <f t="shared" si="17"/>
        <v>0</v>
      </c>
      <c r="J51" t="s">
        <v>3</v>
      </c>
      <c r="K51" t="s">
        <v>13</v>
      </c>
      <c r="L51" s="2">
        <v>10</v>
      </c>
      <c r="M51" s="2">
        <v>3.6</v>
      </c>
      <c r="N51" s="5" t="s">
        <v>16</v>
      </c>
      <c r="O51" s="2">
        <f t="shared" ref="O51:O55" si="20">O50+IF(N51="Y",L51*(M51-1),IF(N51="N",-L51,0))</f>
        <v>13.249999999999996</v>
      </c>
      <c r="P51" s="2">
        <f t="shared" si="18"/>
        <v>0</v>
      </c>
      <c r="R51" s="9"/>
      <c r="Y51" s="7"/>
    </row>
    <row r="52" spans="2:25" x14ac:dyDescent="0.25">
      <c r="B52" t="s">
        <v>4</v>
      </c>
      <c r="C52" t="s">
        <v>12</v>
      </c>
      <c r="D52" s="2">
        <v>5</v>
      </c>
      <c r="E52" s="2">
        <v>2.5</v>
      </c>
      <c r="F52" s="5" t="s">
        <v>17</v>
      </c>
      <c r="G52" s="2">
        <f t="shared" si="19"/>
        <v>58.750000000000007</v>
      </c>
      <c r="H52" s="2">
        <f t="shared" si="17"/>
        <v>0</v>
      </c>
      <c r="J52" t="s">
        <v>4</v>
      </c>
      <c r="K52" t="s">
        <v>12</v>
      </c>
      <c r="L52" s="2">
        <v>5</v>
      </c>
      <c r="M52" s="2">
        <v>2.5</v>
      </c>
      <c r="N52" s="5" t="s">
        <v>17</v>
      </c>
      <c r="O52" s="2">
        <f t="shared" si="20"/>
        <v>8.2499999999999964</v>
      </c>
      <c r="P52" s="2">
        <f t="shared" si="18"/>
        <v>0</v>
      </c>
      <c r="R52" s="9"/>
      <c r="Y52" s="7"/>
    </row>
    <row r="53" spans="2:25" x14ac:dyDescent="0.25">
      <c r="B53" t="s">
        <v>5</v>
      </c>
      <c r="C53" t="s">
        <v>13</v>
      </c>
      <c r="D53" s="2">
        <v>5</v>
      </c>
      <c r="E53" s="2">
        <v>2.2000000000000002</v>
      </c>
      <c r="F53" s="5" t="s">
        <v>17</v>
      </c>
      <c r="G53" s="2">
        <f t="shared" si="19"/>
        <v>53.750000000000007</v>
      </c>
      <c r="H53" s="2">
        <f t="shared" si="17"/>
        <v>0</v>
      </c>
      <c r="J53" t="s">
        <v>5</v>
      </c>
      <c r="K53" t="s">
        <v>13</v>
      </c>
      <c r="L53" s="2">
        <v>10</v>
      </c>
      <c r="M53" s="2">
        <v>2.2000000000000002</v>
      </c>
      <c r="N53" s="5" t="s">
        <v>17</v>
      </c>
      <c r="O53" s="2">
        <f t="shared" si="20"/>
        <v>-1.7500000000000036</v>
      </c>
      <c r="P53" s="2">
        <f t="shared" si="18"/>
        <v>0</v>
      </c>
      <c r="R53" s="9"/>
      <c r="Y53" s="7"/>
    </row>
    <row r="54" spans="2:25" x14ac:dyDescent="0.25">
      <c r="B54" t="s">
        <v>6</v>
      </c>
      <c r="C54" t="s">
        <v>22</v>
      </c>
      <c r="D54" s="2">
        <v>0</v>
      </c>
      <c r="E54" s="2">
        <v>1.45</v>
      </c>
      <c r="F54" s="5" t="s">
        <v>16</v>
      </c>
      <c r="G54" s="2">
        <f t="shared" si="19"/>
        <v>53.750000000000007</v>
      </c>
      <c r="H54" s="2">
        <f t="shared" si="17"/>
        <v>2.25</v>
      </c>
      <c r="J54" t="s">
        <v>6</v>
      </c>
      <c r="K54" t="s">
        <v>22</v>
      </c>
      <c r="L54" s="2">
        <v>10</v>
      </c>
      <c r="M54" s="2">
        <v>1.45</v>
      </c>
      <c r="N54" s="5" t="s">
        <v>16</v>
      </c>
      <c r="O54" s="2">
        <f t="shared" si="20"/>
        <v>2.7499999999999964</v>
      </c>
      <c r="P54" s="2">
        <f t="shared" si="18"/>
        <v>0</v>
      </c>
      <c r="R54" s="9"/>
      <c r="Y54" s="7"/>
    </row>
    <row r="55" spans="2:25" x14ac:dyDescent="0.25">
      <c r="B55" t="s">
        <v>25</v>
      </c>
      <c r="C55" t="s">
        <v>12</v>
      </c>
      <c r="D55" s="2">
        <v>5</v>
      </c>
      <c r="E55" s="2">
        <v>3.5</v>
      </c>
      <c r="F55" s="5" t="s">
        <v>16</v>
      </c>
      <c r="G55" s="2">
        <f t="shared" si="19"/>
        <v>66.25</v>
      </c>
      <c r="H55" s="2">
        <f t="shared" si="17"/>
        <v>0</v>
      </c>
      <c r="J55" t="s">
        <v>25</v>
      </c>
      <c r="K55" t="s">
        <v>12</v>
      </c>
      <c r="L55" s="2">
        <v>5</v>
      </c>
      <c r="M55" s="2">
        <v>3.5</v>
      </c>
      <c r="N55" s="5" t="s">
        <v>16</v>
      </c>
      <c r="O55" s="2">
        <f t="shared" si="20"/>
        <v>15.249999999999996</v>
      </c>
      <c r="P55" s="2">
        <f t="shared" si="18"/>
        <v>0</v>
      </c>
      <c r="R55" s="9"/>
      <c r="Y55" s="7"/>
    </row>
    <row r="56" spans="2:25" x14ac:dyDescent="0.25">
      <c r="B56" t="s">
        <v>8</v>
      </c>
      <c r="C56" t="s">
        <v>13</v>
      </c>
      <c r="D56" s="2">
        <v>0</v>
      </c>
      <c r="E56" s="2">
        <v>2.25</v>
      </c>
      <c r="F56" s="5" t="s">
        <v>17</v>
      </c>
      <c r="G56" s="2">
        <f>G55+IF(F56="Y",D56*(E56-1),IF(F56="N",-D56,0))</f>
        <v>66.25</v>
      </c>
      <c r="H56" s="2">
        <f t="shared" si="17"/>
        <v>0</v>
      </c>
      <c r="I56" s="8">
        <f>G56-G47</f>
        <v>10.499999999999993</v>
      </c>
      <c r="J56" t="s">
        <v>8</v>
      </c>
      <c r="K56" t="s">
        <v>13</v>
      </c>
      <c r="L56" s="2">
        <v>10</v>
      </c>
      <c r="M56" s="2">
        <v>2.25</v>
      </c>
      <c r="N56" s="5" t="s">
        <v>17</v>
      </c>
      <c r="O56" s="2">
        <f>O55+IF(N56="Y",L56*(M56-1),IF(N56="N",-L56,0))</f>
        <v>5.2499999999999964</v>
      </c>
      <c r="P56" s="2">
        <f t="shared" si="18"/>
        <v>0</v>
      </c>
      <c r="Q56" s="8">
        <f>O56-O47</f>
        <v>7.9999999999999991</v>
      </c>
      <c r="R56" s="9"/>
      <c r="Y56" s="7"/>
    </row>
    <row r="57" spans="2:25" x14ac:dyDescent="0.25">
      <c r="B57" s="1" t="s">
        <v>31</v>
      </c>
      <c r="H57" s="2"/>
      <c r="J57" s="1" t="s">
        <v>31</v>
      </c>
      <c r="P57" s="2"/>
      <c r="R57" s="9"/>
      <c r="Y57" s="7"/>
    </row>
    <row r="58" spans="2:25" x14ac:dyDescent="0.25">
      <c r="B58" t="s">
        <v>1</v>
      </c>
      <c r="C58" t="s">
        <v>12</v>
      </c>
      <c r="D58" s="2">
        <v>0</v>
      </c>
      <c r="E58" s="2">
        <v>2.08</v>
      </c>
      <c r="F58" s="5" t="s">
        <v>16</v>
      </c>
      <c r="G58" s="2">
        <f>G56+IF(F58="Y",D58*(E58-1),IF(F58="N",-D58,0))</f>
        <v>66.25</v>
      </c>
      <c r="H58" s="2">
        <f t="shared" ref="H58:H63" si="21">IF(AND(D58=0,F58="Y"),5*(E58-1),0)</f>
        <v>5.4</v>
      </c>
      <c r="J58" t="s">
        <v>1</v>
      </c>
      <c r="K58" t="s">
        <v>13</v>
      </c>
      <c r="L58" s="2">
        <v>10</v>
      </c>
      <c r="M58" s="2">
        <v>3.4</v>
      </c>
      <c r="N58" s="5" t="s">
        <v>17</v>
      </c>
      <c r="O58" s="2">
        <f>O56+IF(N58="Y",L58*(M58-1),IF(N58="N",-L58,0))</f>
        <v>-4.7500000000000036</v>
      </c>
      <c r="P58" s="2">
        <f t="shared" ref="P58:P63" si="22">IF(AND(L58=0,N58="Y"),5*(M58-1),0)</f>
        <v>0</v>
      </c>
      <c r="R58" s="9"/>
      <c r="Y58" s="7"/>
    </row>
    <row r="59" spans="2:25" x14ac:dyDescent="0.25">
      <c r="B59" t="s">
        <v>2</v>
      </c>
      <c r="C59" t="s">
        <v>13</v>
      </c>
      <c r="D59" s="2">
        <v>5</v>
      </c>
      <c r="E59" s="2">
        <v>6.25</v>
      </c>
      <c r="F59" s="5" t="s">
        <v>17</v>
      </c>
      <c r="G59" s="2">
        <f>G58+IF(F59="Y",D59*(E59-1),IF(F59="N",-D59,0))</f>
        <v>61.25</v>
      </c>
      <c r="H59" s="2">
        <f t="shared" si="21"/>
        <v>0</v>
      </c>
      <c r="J59" t="s">
        <v>2</v>
      </c>
      <c r="K59" t="s">
        <v>12</v>
      </c>
      <c r="L59" s="2">
        <v>5</v>
      </c>
      <c r="M59" s="2">
        <v>2.4</v>
      </c>
      <c r="N59" s="5" t="s">
        <v>17</v>
      </c>
      <c r="O59" s="2">
        <f>O58+IF(N59="Y",L59*(M59-1),IF(N59="N",-L59,0))</f>
        <v>-9.7500000000000036</v>
      </c>
      <c r="P59" s="2">
        <f t="shared" si="22"/>
        <v>0</v>
      </c>
      <c r="R59" s="9"/>
      <c r="Y59" s="7"/>
    </row>
    <row r="60" spans="2:25" x14ac:dyDescent="0.25">
      <c r="B60" t="s">
        <v>3</v>
      </c>
      <c r="C60" t="s">
        <v>22</v>
      </c>
      <c r="D60" s="2">
        <v>5</v>
      </c>
      <c r="E60" s="2">
        <v>1.37</v>
      </c>
      <c r="F60" s="5" t="s">
        <v>16</v>
      </c>
      <c r="G60" s="2">
        <f t="shared" ref="G60:G63" si="23">G59+IF(F60="Y",D60*(E60-1),IF(F60="N",-D60,0))</f>
        <v>63.1</v>
      </c>
      <c r="H60" s="2">
        <f t="shared" si="21"/>
        <v>0</v>
      </c>
      <c r="J60" t="s">
        <v>3</v>
      </c>
      <c r="K60" t="s">
        <v>22</v>
      </c>
      <c r="L60" s="2">
        <v>10</v>
      </c>
      <c r="M60" s="2">
        <v>1.37</v>
      </c>
      <c r="N60" s="5" t="s">
        <v>16</v>
      </c>
      <c r="O60" s="2">
        <f t="shared" ref="O60:O63" si="24">O59+IF(N60="Y",L60*(M60-1),IF(N60="N",-L60,0))</f>
        <v>-6.0500000000000025</v>
      </c>
      <c r="P60" s="2">
        <f t="shared" si="22"/>
        <v>0</v>
      </c>
      <c r="R60" s="9"/>
      <c r="Y60" s="7"/>
    </row>
    <row r="61" spans="2:25" x14ac:dyDescent="0.25">
      <c r="B61" t="s">
        <v>4</v>
      </c>
      <c r="C61" t="s">
        <v>12</v>
      </c>
      <c r="D61" s="2">
        <v>5</v>
      </c>
      <c r="E61" s="2">
        <v>2.2000000000000002</v>
      </c>
      <c r="F61" s="5" t="s">
        <v>17</v>
      </c>
      <c r="G61" s="2">
        <f t="shared" si="23"/>
        <v>58.1</v>
      </c>
      <c r="H61" s="2">
        <f t="shared" si="21"/>
        <v>0</v>
      </c>
      <c r="J61" t="s">
        <v>4</v>
      </c>
      <c r="K61" t="s">
        <v>12</v>
      </c>
      <c r="L61" s="2">
        <v>10</v>
      </c>
      <c r="M61" s="2">
        <v>2.2000000000000002</v>
      </c>
      <c r="N61" s="5" t="s">
        <v>17</v>
      </c>
      <c r="O61" s="2">
        <f t="shared" si="24"/>
        <v>-16.050000000000004</v>
      </c>
      <c r="P61" s="2">
        <f t="shared" si="22"/>
        <v>0</v>
      </c>
      <c r="R61" s="9"/>
      <c r="Y61" s="7"/>
    </row>
    <row r="62" spans="2:25" x14ac:dyDescent="0.25">
      <c r="B62" t="s">
        <v>5</v>
      </c>
      <c r="C62" t="s">
        <v>12</v>
      </c>
      <c r="D62" s="2">
        <v>5</v>
      </c>
      <c r="E62" s="2">
        <v>2.4</v>
      </c>
      <c r="F62" s="5" t="s">
        <v>16</v>
      </c>
      <c r="G62" s="2">
        <f t="shared" si="23"/>
        <v>65.099999999999994</v>
      </c>
      <c r="H62" s="2">
        <f t="shared" si="21"/>
        <v>0</v>
      </c>
      <c r="J62" t="s">
        <v>5</v>
      </c>
      <c r="K62" t="s">
        <v>13</v>
      </c>
      <c r="L62" s="2">
        <v>10</v>
      </c>
      <c r="M62" s="2">
        <v>2.5</v>
      </c>
      <c r="N62" s="5" t="s">
        <v>17</v>
      </c>
      <c r="O62" s="2">
        <f t="shared" si="24"/>
        <v>-26.050000000000004</v>
      </c>
      <c r="P62" s="2">
        <f t="shared" si="22"/>
        <v>0</v>
      </c>
      <c r="R62" s="9"/>
      <c r="Y62" s="7"/>
    </row>
    <row r="63" spans="2:25" x14ac:dyDescent="0.25">
      <c r="B63" t="s">
        <v>7</v>
      </c>
      <c r="C63" t="s">
        <v>12</v>
      </c>
      <c r="D63" s="2">
        <v>5</v>
      </c>
      <c r="E63" s="2">
        <v>2.2000000000000002</v>
      </c>
      <c r="F63" s="5" t="s">
        <v>16</v>
      </c>
      <c r="G63" s="2">
        <f t="shared" si="23"/>
        <v>71.099999999999994</v>
      </c>
      <c r="H63" s="2">
        <f t="shared" si="21"/>
        <v>0</v>
      </c>
      <c r="I63" s="8">
        <f>G63-G56</f>
        <v>4.8499999999999943</v>
      </c>
      <c r="J63" t="s">
        <v>7</v>
      </c>
      <c r="K63" t="s">
        <v>12</v>
      </c>
      <c r="L63" s="2">
        <v>10</v>
      </c>
      <c r="M63" s="2">
        <v>2.2000000000000002</v>
      </c>
      <c r="N63" s="5" t="s">
        <v>16</v>
      </c>
      <c r="O63" s="2">
        <f t="shared" si="24"/>
        <v>-14.050000000000002</v>
      </c>
      <c r="P63" s="2">
        <f t="shared" si="22"/>
        <v>0</v>
      </c>
      <c r="Q63" s="8">
        <f>O63-O56</f>
        <v>-19.299999999999997</v>
      </c>
      <c r="R63" s="9"/>
      <c r="Y63" s="7"/>
    </row>
    <row r="64" spans="2:25" x14ac:dyDescent="0.25">
      <c r="B64" s="1" t="s">
        <v>32</v>
      </c>
      <c r="H64" s="2"/>
      <c r="J64" s="1" t="s">
        <v>32</v>
      </c>
      <c r="P64" s="2"/>
      <c r="R64" s="10" t="s">
        <v>32</v>
      </c>
      <c r="T64" s="11"/>
      <c r="U64" s="11"/>
      <c r="V64" s="12"/>
      <c r="W64" s="11"/>
      <c r="X64" s="11"/>
      <c r="Y64" s="7"/>
    </row>
    <row r="65" spans="2:25" x14ac:dyDescent="0.25">
      <c r="B65" t="s">
        <v>1</v>
      </c>
      <c r="C65" t="s">
        <v>12</v>
      </c>
      <c r="D65" s="2">
        <v>5</v>
      </c>
      <c r="E65" s="2">
        <v>2.25</v>
      </c>
      <c r="F65" s="5" t="s">
        <v>17</v>
      </c>
      <c r="G65" s="2">
        <f>G63+IF(F65="Y",D65*(E65-1),IF(F65="N",-D65,0))</f>
        <v>66.099999999999994</v>
      </c>
      <c r="H65" s="2">
        <f t="shared" ref="H65:H70" si="25">IF(AND(D65=0,F65="Y"),5*(E65-1),0)</f>
        <v>0</v>
      </c>
      <c r="J65" t="s">
        <v>1</v>
      </c>
      <c r="K65" t="s">
        <v>13</v>
      </c>
      <c r="L65" s="2">
        <v>5</v>
      </c>
      <c r="M65" s="2">
        <v>2.5499999999999998</v>
      </c>
      <c r="N65" s="5" t="s">
        <v>16</v>
      </c>
      <c r="O65" s="2">
        <f>O63+IF(N65="Y",L65*(M65-1),IF(N65="N",-L65,0))</f>
        <v>-6.3000000000000034</v>
      </c>
      <c r="P65" s="2">
        <f t="shared" ref="P65:P71" si="26">IF(AND(L65=0,N65="Y"),5*(M65-1),0)</f>
        <v>0</v>
      </c>
      <c r="R65" t="s">
        <v>1</v>
      </c>
      <c r="S65" t="s">
        <v>12</v>
      </c>
      <c r="T65" s="2">
        <v>5</v>
      </c>
      <c r="U65" s="2">
        <v>2.25</v>
      </c>
      <c r="V65" s="5" t="s">
        <v>17</v>
      </c>
      <c r="W65" s="2">
        <f>W63+IF(V65="Y",T65*(U65-1),IF(V65="N",-T65,0))</f>
        <v>-5</v>
      </c>
      <c r="X65" s="2">
        <f t="shared" ref="X65:X71" si="27">IF(AND(T65=0,V65="Y"),5*(U65-1),0)</f>
        <v>0</v>
      </c>
      <c r="Y65" s="7"/>
    </row>
    <row r="66" spans="2:25" x14ac:dyDescent="0.25">
      <c r="B66" t="s">
        <v>2</v>
      </c>
      <c r="C66" t="s">
        <v>13</v>
      </c>
      <c r="D66" s="2">
        <v>5</v>
      </c>
      <c r="E66" s="2">
        <v>2.35</v>
      </c>
      <c r="F66" s="5" t="s">
        <v>16</v>
      </c>
      <c r="G66" s="2">
        <f>G65+IF(F66="Y",D66*(E66-1),IF(F66="N",-D66,0))</f>
        <v>72.849999999999994</v>
      </c>
      <c r="H66" s="2">
        <f t="shared" si="25"/>
        <v>0</v>
      </c>
      <c r="J66" t="s">
        <v>2</v>
      </c>
      <c r="K66" t="s">
        <v>13</v>
      </c>
      <c r="L66" s="2">
        <v>10</v>
      </c>
      <c r="M66" s="2">
        <v>2.35</v>
      </c>
      <c r="N66" s="5" t="s">
        <v>16</v>
      </c>
      <c r="O66" s="2">
        <f>O65+IF(N66="Y",L66*(M66-1),IF(N66="N",-L66,0))</f>
        <v>7.1999999999999966</v>
      </c>
      <c r="P66" s="2">
        <f t="shared" si="26"/>
        <v>0</v>
      </c>
      <c r="R66" t="s">
        <v>2</v>
      </c>
      <c r="S66" t="s">
        <v>13</v>
      </c>
      <c r="T66" s="2">
        <v>10</v>
      </c>
      <c r="U66" s="2">
        <v>2.35</v>
      </c>
      <c r="V66" s="5" t="s">
        <v>16</v>
      </c>
      <c r="W66" s="2">
        <f>W65+IF(V66="Y",T66*(U66-1),IF(V66="N",-T66,0))</f>
        <v>8.5</v>
      </c>
      <c r="X66" s="2">
        <f t="shared" si="27"/>
        <v>0</v>
      </c>
      <c r="Y66" s="7"/>
    </row>
    <row r="67" spans="2:25" x14ac:dyDescent="0.25">
      <c r="B67" t="s">
        <v>3</v>
      </c>
      <c r="C67" t="s">
        <v>13</v>
      </c>
      <c r="D67" s="2">
        <v>5</v>
      </c>
      <c r="E67" s="2">
        <v>2.12</v>
      </c>
      <c r="F67" s="5" t="s">
        <v>17</v>
      </c>
      <c r="G67" s="2">
        <f t="shared" ref="G67:G70" si="28">G66+IF(F67="Y",D67*(E67-1),IF(F67="N",-D67,0))</f>
        <v>67.849999999999994</v>
      </c>
      <c r="H67" s="2">
        <f t="shared" si="25"/>
        <v>0</v>
      </c>
      <c r="J67" t="s">
        <v>3</v>
      </c>
      <c r="K67" t="s">
        <v>13</v>
      </c>
      <c r="L67" s="2">
        <v>10</v>
      </c>
      <c r="M67" s="2">
        <v>2.12</v>
      </c>
      <c r="N67" s="5" t="s">
        <v>17</v>
      </c>
      <c r="O67" s="2">
        <f t="shared" ref="O67:O71" si="29">O66+IF(N67="Y",L67*(M67-1),IF(N67="N",-L67,0))</f>
        <v>-2.8000000000000034</v>
      </c>
      <c r="P67" s="2">
        <f t="shared" si="26"/>
        <v>0</v>
      </c>
      <c r="R67" t="s">
        <v>3</v>
      </c>
      <c r="S67" t="s">
        <v>13</v>
      </c>
      <c r="T67" s="2">
        <v>10</v>
      </c>
      <c r="U67" s="2">
        <v>2.12</v>
      </c>
      <c r="V67" s="5" t="s">
        <v>17</v>
      </c>
      <c r="W67" s="2">
        <f t="shared" ref="W67:W71" si="30">W66+IF(V67="Y",T67*(U67-1),IF(V67="N",-T67,0))</f>
        <v>-1.5</v>
      </c>
      <c r="X67" s="2">
        <f t="shared" si="27"/>
        <v>0</v>
      </c>
      <c r="Y67" s="7"/>
    </row>
    <row r="68" spans="2:25" x14ac:dyDescent="0.25">
      <c r="B68" t="s">
        <v>4</v>
      </c>
      <c r="C68" t="s">
        <v>21</v>
      </c>
      <c r="D68" s="2">
        <v>5</v>
      </c>
      <c r="E68" s="2">
        <v>1.48</v>
      </c>
      <c r="F68" s="5" t="s">
        <v>16</v>
      </c>
      <c r="G68" s="2">
        <f t="shared" si="28"/>
        <v>70.25</v>
      </c>
      <c r="H68" s="2">
        <f t="shared" si="25"/>
        <v>0</v>
      </c>
      <c r="J68" t="s">
        <v>4</v>
      </c>
      <c r="K68" t="s">
        <v>12</v>
      </c>
      <c r="L68" s="2">
        <v>10</v>
      </c>
      <c r="M68" s="2">
        <v>3.15</v>
      </c>
      <c r="N68" s="5" t="s">
        <v>16</v>
      </c>
      <c r="O68" s="2">
        <f t="shared" si="29"/>
        <v>18.699999999999996</v>
      </c>
      <c r="P68" s="2">
        <f t="shared" si="26"/>
        <v>0</v>
      </c>
      <c r="R68" t="s">
        <v>4</v>
      </c>
      <c r="S68" t="s">
        <v>12</v>
      </c>
      <c r="T68" s="2">
        <v>10</v>
      </c>
      <c r="U68" s="2">
        <v>3.15</v>
      </c>
      <c r="V68" s="5" t="s">
        <v>16</v>
      </c>
      <c r="W68" s="2">
        <f t="shared" si="30"/>
        <v>20</v>
      </c>
      <c r="X68" s="2">
        <f t="shared" si="27"/>
        <v>0</v>
      </c>
      <c r="Y68" s="7"/>
    </row>
    <row r="69" spans="2:25" x14ac:dyDescent="0.25">
      <c r="B69" t="s">
        <v>6</v>
      </c>
      <c r="C69" t="s">
        <v>13</v>
      </c>
      <c r="D69" s="2">
        <v>5</v>
      </c>
      <c r="E69" s="2">
        <v>2.1800000000000002</v>
      </c>
      <c r="F69" s="5" t="s">
        <v>16</v>
      </c>
      <c r="G69" s="2">
        <f t="shared" si="28"/>
        <v>76.150000000000006</v>
      </c>
      <c r="H69" s="2">
        <f t="shared" si="25"/>
        <v>0</v>
      </c>
      <c r="J69" t="s">
        <v>6</v>
      </c>
      <c r="K69" t="s">
        <v>13</v>
      </c>
      <c r="L69" s="2">
        <v>10</v>
      </c>
      <c r="M69" s="2">
        <v>2.1800000000000002</v>
      </c>
      <c r="N69" s="5" t="s">
        <v>16</v>
      </c>
      <c r="O69" s="2">
        <f t="shared" si="29"/>
        <v>30.499999999999996</v>
      </c>
      <c r="P69" s="2">
        <f t="shared" si="26"/>
        <v>0</v>
      </c>
      <c r="R69" t="s">
        <v>6</v>
      </c>
      <c r="S69" t="s">
        <v>13</v>
      </c>
      <c r="T69" s="2">
        <v>10</v>
      </c>
      <c r="U69" s="2">
        <v>2.1800000000000002</v>
      </c>
      <c r="V69" s="5" t="s">
        <v>16</v>
      </c>
      <c r="W69" s="2">
        <f t="shared" si="30"/>
        <v>31.8</v>
      </c>
      <c r="X69" s="2">
        <f t="shared" si="27"/>
        <v>0</v>
      </c>
      <c r="Y69" s="7"/>
    </row>
    <row r="70" spans="2:25" x14ac:dyDescent="0.25">
      <c r="B70" t="s">
        <v>7</v>
      </c>
      <c r="C70" t="s">
        <v>13</v>
      </c>
      <c r="D70" s="2">
        <v>5</v>
      </c>
      <c r="E70" s="2">
        <v>2.35</v>
      </c>
      <c r="F70" s="5" t="s">
        <v>16</v>
      </c>
      <c r="G70" s="2">
        <f t="shared" si="28"/>
        <v>82.9</v>
      </c>
      <c r="H70" s="2">
        <f t="shared" si="25"/>
        <v>0</v>
      </c>
      <c r="I70" s="8"/>
      <c r="J70" t="s">
        <v>7</v>
      </c>
      <c r="K70" t="s">
        <v>13</v>
      </c>
      <c r="L70" s="2">
        <v>10</v>
      </c>
      <c r="M70" s="2">
        <v>2.35</v>
      </c>
      <c r="N70" s="5" t="s">
        <v>16</v>
      </c>
      <c r="O70" s="2">
        <f t="shared" si="29"/>
        <v>44</v>
      </c>
      <c r="P70" s="2">
        <f t="shared" si="26"/>
        <v>0</v>
      </c>
      <c r="Q70" s="8"/>
      <c r="R70" t="s">
        <v>7</v>
      </c>
      <c r="S70" t="s">
        <v>13</v>
      </c>
      <c r="T70" s="2">
        <v>5</v>
      </c>
      <c r="U70" s="2">
        <v>2.35</v>
      </c>
      <c r="V70" s="5" t="s">
        <v>16</v>
      </c>
      <c r="W70" s="2">
        <f t="shared" si="30"/>
        <v>38.549999999999997</v>
      </c>
      <c r="X70" s="2">
        <f t="shared" si="27"/>
        <v>0</v>
      </c>
      <c r="Y70" s="8"/>
    </row>
    <row r="71" spans="2:25" x14ac:dyDescent="0.25">
      <c r="B71" t="s">
        <v>25</v>
      </c>
      <c r="C71" t="s">
        <v>13</v>
      </c>
      <c r="D71" s="2">
        <v>5</v>
      </c>
      <c r="E71" s="2">
        <v>2.35</v>
      </c>
      <c r="F71" s="5" t="s">
        <v>17</v>
      </c>
      <c r="G71" s="2">
        <f t="shared" ref="G71" si="31">G70+IF(F71="Y",D71*(E71-1),IF(F71="N",-D71,0))</f>
        <v>77.900000000000006</v>
      </c>
      <c r="H71" s="2">
        <f t="shared" ref="H71" si="32">IF(AND(D71=0,F71="Y"),5*(E71-1),0)</f>
        <v>0</v>
      </c>
      <c r="I71" s="8">
        <f>G71-G63</f>
        <v>6.8000000000000114</v>
      </c>
      <c r="J71" t="s">
        <v>25</v>
      </c>
      <c r="K71" t="s">
        <v>13</v>
      </c>
      <c r="L71" s="2">
        <v>10</v>
      </c>
      <c r="M71" s="2">
        <v>2.35</v>
      </c>
      <c r="N71" s="5" t="s">
        <v>17</v>
      </c>
      <c r="O71" s="2">
        <f t="shared" si="29"/>
        <v>34</v>
      </c>
      <c r="P71" s="2">
        <f t="shared" si="26"/>
        <v>0</v>
      </c>
      <c r="Q71" s="8">
        <f>O71-O63</f>
        <v>48.050000000000004</v>
      </c>
      <c r="R71" t="s">
        <v>25</v>
      </c>
      <c r="S71" t="s">
        <v>12</v>
      </c>
      <c r="T71" s="2">
        <v>5</v>
      </c>
      <c r="U71" s="2">
        <v>2.5499999999999998</v>
      </c>
      <c r="V71" s="5" t="s">
        <v>16</v>
      </c>
      <c r="W71" s="2">
        <f t="shared" si="30"/>
        <v>46.3</v>
      </c>
      <c r="X71" s="2">
        <f t="shared" si="27"/>
        <v>0</v>
      </c>
      <c r="Y71" s="8">
        <f>W71-W63</f>
        <v>46.3</v>
      </c>
    </row>
    <row r="72" spans="2:25" x14ac:dyDescent="0.25">
      <c r="B72" s="1" t="s">
        <v>34</v>
      </c>
      <c r="H72" s="2"/>
      <c r="J72" s="1"/>
      <c r="P72" s="2"/>
      <c r="R72" s="1" t="s">
        <v>34</v>
      </c>
      <c r="T72" s="2"/>
      <c r="U72" s="2"/>
      <c r="V72" s="5"/>
      <c r="W72" s="2"/>
      <c r="X72" s="2"/>
      <c r="Y72" s="7"/>
    </row>
    <row r="73" spans="2:25" x14ac:dyDescent="0.25">
      <c r="B73" t="s">
        <v>1</v>
      </c>
      <c r="C73" t="s">
        <v>12</v>
      </c>
      <c r="D73" s="2">
        <v>5</v>
      </c>
      <c r="E73" s="2">
        <v>2.4500000000000002</v>
      </c>
      <c r="F73" s="5" t="s">
        <v>16</v>
      </c>
      <c r="G73" s="2">
        <f>G71+IF(F73="Y",D73*(E73-1),IF(F73="N",-D73,0))</f>
        <v>85.15</v>
      </c>
      <c r="H73" s="2">
        <f t="shared" ref="H73:H77" si="33">IF(AND(D73=0,F73="Y"),5*(E73-1),0)</f>
        <v>0</v>
      </c>
      <c r="P73" s="2"/>
      <c r="R73" t="s">
        <v>1</v>
      </c>
      <c r="S73" t="s">
        <v>12</v>
      </c>
      <c r="T73" s="2">
        <v>10</v>
      </c>
      <c r="U73" s="2">
        <v>2.4500000000000002</v>
      </c>
      <c r="V73" s="5" t="s">
        <v>16</v>
      </c>
      <c r="W73" s="2">
        <f>W71+IF(V73="Y",T73*(U73-1),IF(V73="N",-T73,0))</f>
        <v>60.8</v>
      </c>
      <c r="X73" s="2">
        <f t="shared" ref="X73:X77" si="34">IF(AND(T73=0,V73="Y"),5*(U73-1),0)</f>
        <v>0</v>
      </c>
      <c r="Y73" s="7"/>
    </row>
    <row r="74" spans="2:25" x14ac:dyDescent="0.25">
      <c r="B74" t="s">
        <v>2</v>
      </c>
      <c r="C74" t="s">
        <v>12</v>
      </c>
      <c r="D74" s="2">
        <v>5</v>
      </c>
      <c r="E74" s="2">
        <v>2.25</v>
      </c>
      <c r="F74" s="5" t="s">
        <v>16</v>
      </c>
      <c r="G74" s="2">
        <f>G73+IF(F74="Y",D74*(E74-1),IF(F74="N",-D74,0))</f>
        <v>91.4</v>
      </c>
      <c r="H74" s="2">
        <f t="shared" si="33"/>
        <v>0</v>
      </c>
      <c r="P74" s="2"/>
      <c r="R74" t="s">
        <v>2</v>
      </c>
      <c r="S74" t="s">
        <v>12</v>
      </c>
      <c r="T74" s="2">
        <v>10</v>
      </c>
      <c r="U74" s="2">
        <v>2.25</v>
      </c>
      <c r="V74" s="5" t="s">
        <v>16</v>
      </c>
      <c r="W74" s="2">
        <f>W73+IF(V74="Y",T74*(U74-1),IF(V74="N",-T74,0))</f>
        <v>73.3</v>
      </c>
      <c r="X74" s="2">
        <f t="shared" si="34"/>
        <v>0</v>
      </c>
      <c r="Y74" s="7"/>
    </row>
    <row r="75" spans="2:25" x14ac:dyDescent="0.25">
      <c r="B75" t="s">
        <v>3</v>
      </c>
      <c r="C75" t="s">
        <v>13</v>
      </c>
      <c r="D75" s="2">
        <v>0</v>
      </c>
      <c r="E75" s="2">
        <v>2.35</v>
      </c>
      <c r="F75" s="5" t="s">
        <v>17</v>
      </c>
      <c r="G75" s="2">
        <f t="shared" ref="G75:G77" si="35">G74+IF(F75="Y",D75*(E75-1),IF(F75="N",-D75,0))</f>
        <v>91.4</v>
      </c>
      <c r="H75" s="2">
        <f t="shared" si="33"/>
        <v>0</v>
      </c>
      <c r="P75" s="2"/>
      <c r="R75" t="s">
        <v>3</v>
      </c>
      <c r="S75" t="s">
        <v>13</v>
      </c>
      <c r="T75" s="2">
        <v>5</v>
      </c>
      <c r="U75" s="2">
        <v>2.35</v>
      </c>
      <c r="V75" s="5" t="s">
        <v>17</v>
      </c>
      <c r="W75" s="2">
        <f t="shared" ref="W75:W77" si="36">W74+IF(V75="Y",T75*(U75-1),IF(V75="N",-T75,0))</f>
        <v>68.3</v>
      </c>
      <c r="X75" s="2">
        <f t="shared" si="34"/>
        <v>0</v>
      </c>
      <c r="Y75" s="7"/>
    </row>
    <row r="76" spans="2:25" x14ac:dyDescent="0.25">
      <c r="B76" t="s">
        <v>5</v>
      </c>
      <c r="C76" t="s">
        <v>13</v>
      </c>
      <c r="D76" s="2">
        <v>5</v>
      </c>
      <c r="E76" s="2">
        <v>2.4500000000000002</v>
      </c>
      <c r="F76" s="5" t="s">
        <v>17</v>
      </c>
      <c r="G76" s="2">
        <f t="shared" si="35"/>
        <v>86.4</v>
      </c>
      <c r="H76" s="2">
        <f t="shared" si="33"/>
        <v>0</v>
      </c>
      <c r="P76" s="2"/>
      <c r="R76" t="s">
        <v>5</v>
      </c>
      <c r="S76" t="s">
        <v>13</v>
      </c>
      <c r="T76" s="2">
        <v>10</v>
      </c>
      <c r="U76" s="2">
        <v>2.4500000000000002</v>
      </c>
      <c r="V76" s="5" t="s">
        <v>17</v>
      </c>
      <c r="W76" s="2">
        <f t="shared" si="36"/>
        <v>58.3</v>
      </c>
      <c r="X76" s="2">
        <f t="shared" si="34"/>
        <v>0</v>
      </c>
      <c r="Y76" s="7"/>
    </row>
    <row r="77" spans="2:25" x14ac:dyDescent="0.25">
      <c r="B77" t="s">
        <v>6</v>
      </c>
      <c r="C77" t="s">
        <v>13</v>
      </c>
      <c r="D77" s="2">
        <v>5</v>
      </c>
      <c r="E77" s="2">
        <v>2.2000000000000002</v>
      </c>
      <c r="F77" s="5" t="s">
        <v>17</v>
      </c>
      <c r="G77" s="2">
        <f t="shared" si="35"/>
        <v>81.400000000000006</v>
      </c>
      <c r="H77" s="2">
        <f t="shared" si="33"/>
        <v>0</v>
      </c>
      <c r="I77" s="8">
        <f>G77-G71</f>
        <v>3.5</v>
      </c>
      <c r="P77" s="2"/>
      <c r="Q77" s="8"/>
      <c r="R77" t="s">
        <v>6</v>
      </c>
      <c r="S77" t="s">
        <v>22</v>
      </c>
      <c r="T77" s="2">
        <v>5</v>
      </c>
      <c r="U77" s="2">
        <v>2.4</v>
      </c>
      <c r="V77" s="5" t="s">
        <v>17</v>
      </c>
      <c r="W77" s="2">
        <f t="shared" si="36"/>
        <v>53.3</v>
      </c>
      <c r="X77" s="2">
        <f t="shared" si="34"/>
        <v>0</v>
      </c>
      <c r="Y77" s="8">
        <f>W77-W71</f>
        <v>7</v>
      </c>
    </row>
    <row r="78" spans="2:25" x14ac:dyDescent="0.25">
      <c r="H78" s="2"/>
      <c r="I78" s="8"/>
      <c r="P78" s="2"/>
      <c r="Q78" s="8"/>
      <c r="R78" s="1" t="s">
        <v>35</v>
      </c>
      <c r="T78" s="2"/>
      <c r="U78" s="2"/>
      <c r="V78" s="5"/>
      <c r="W78" s="2"/>
      <c r="X78" s="2"/>
      <c r="Y78" s="7"/>
    </row>
    <row r="79" spans="2:25" x14ac:dyDescent="0.25">
      <c r="H79" s="2"/>
      <c r="I79" s="8"/>
      <c r="P79" s="2"/>
      <c r="Q79" s="8"/>
      <c r="R79" t="s">
        <v>1</v>
      </c>
      <c r="S79" t="s">
        <v>13</v>
      </c>
      <c r="T79" s="2">
        <v>10</v>
      </c>
      <c r="U79" s="2">
        <v>2.35</v>
      </c>
      <c r="V79" s="5"/>
      <c r="W79" s="2">
        <f>W77+IF(V79="Y",T79*(U79-1),IF(V79="N",-T79,0))</f>
        <v>53.3</v>
      </c>
      <c r="X79" s="2">
        <f t="shared" ref="X79:X83" si="37">IF(AND(T79=0,V79="Y"),5*(U79-1),0)</f>
        <v>0</v>
      </c>
      <c r="Y79" s="7"/>
    </row>
    <row r="80" spans="2:25" x14ac:dyDescent="0.25">
      <c r="R80" t="s">
        <v>2</v>
      </c>
      <c r="S80" t="s">
        <v>13</v>
      </c>
      <c r="T80" s="2">
        <v>10</v>
      </c>
      <c r="U80" s="2">
        <v>2.4500000000000002</v>
      </c>
      <c r="V80" s="5"/>
      <c r="W80" s="2">
        <f>W79+IF(V80="Y",T80*(U80-1),IF(V80="N",-T80,0))</f>
        <v>53.3</v>
      </c>
      <c r="X80" s="2">
        <f t="shared" si="37"/>
        <v>0</v>
      </c>
      <c r="Y80" s="7"/>
    </row>
    <row r="81" spans="18:25" x14ac:dyDescent="0.25">
      <c r="R81" t="s">
        <v>3</v>
      </c>
      <c r="S81" t="s">
        <v>12</v>
      </c>
      <c r="T81" s="2">
        <v>10</v>
      </c>
      <c r="U81" s="2">
        <v>3.7</v>
      </c>
      <c r="V81" s="5"/>
      <c r="W81" s="2">
        <f t="shared" ref="W81:W83" si="38">W80+IF(V81="Y",T81*(U81-1),IF(V81="N",-T81,0))</f>
        <v>53.3</v>
      </c>
      <c r="X81" s="2">
        <f t="shared" si="37"/>
        <v>0</v>
      </c>
      <c r="Y81" s="7"/>
    </row>
    <row r="82" spans="18:25" x14ac:dyDescent="0.25">
      <c r="R82" t="s">
        <v>4</v>
      </c>
      <c r="S82" t="s">
        <v>13</v>
      </c>
      <c r="T82" s="2">
        <v>10</v>
      </c>
      <c r="U82" s="2">
        <v>2.6</v>
      </c>
      <c r="V82" s="5"/>
      <c r="W82" s="2">
        <f t="shared" si="38"/>
        <v>53.3</v>
      </c>
      <c r="X82" s="2">
        <f t="shared" si="37"/>
        <v>0</v>
      </c>
      <c r="Y82" s="7"/>
    </row>
    <row r="83" spans="18:25" x14ac:dyDescent="0.25">
      <c r="R83" t="s">
        <v>5</v>
      </c>
      <c r="S83" t="s">
        <v>13</v>
      </c>
      <c r="T83" s="2">
        <v>10</v>
      </c>
      <c r="U83" s="2">
        <v>3.8</v>
      </c>
      <c r="V83" s="5"/>
      <c r="W83" s="2">
        <f t="shared" si="38"/>
        <v>53.3</v>
      </c>
      <c r="X83" s="2">
        <f t="shared" si="37"/>
        <v>0</v>
      </c>
      <c r="Y83" s="13"/>
    </row>
    <row r="84" spans="18:25" x14ac:dyDescent="0.25">
      <c r="R84" t="s">
        <v>6</v>
      </c>
      <c r="S84" t="s">
        <v>13</v>
      </c>
      <c r="T84" s="2">
        <v>5</v>
      </c>
      <c r="U84" s="2">
        <v>4.25</v>
      </c>
      <c r="V84" s="5"/>
      <c r="W84" s="2">
        <f>W83+IF(V84="Y",T84*(U84-1),IF(V84="N",-T84,0))</f>
        <v>53.3</v>
      </c>
      <c r="X84" s="2">
        <f>IF(AND(T84=0,V84="Y"),5*(U84-1),0)</f>
        <v>0</v>
      </c>
      <c r="Y84" s="8">
        <f>W84-W77</f>
        <v>0</v>
      </c>
    </row>
  </sheetData>
  <mergeCells count="4">
    <mergeCell ref="B1:I1"/>
    <mergeCell ref="J1:Q1"/>
    <mergeCell ref="B20:Q20"/>
    <mergeCell ref="R1:Y1"/>
  </mergeCells>
  <phoneticPr fontId="3" type="noConversion"/>
  <conditionalFormatting sqref="F2:F19 F21:F1048576">
    <cfRule type="expression" dxfId="31" priority="50">
      <formula>F2="Y"</formula>
    </cfRule>
    <cfRule type="expression" dxfId="30" priority="51">
      <formula>F2="N"</formula>
    </cfRule>
  </conditionalFormatting>
  <conditionalFormatting sqref="H3:H10">
    <cfRule type="expression" dxfId="29" priority="41">
      <formula>H3&gt;0</formula>
    </cfRule>
  </conditionalFormatting>
  <conditionalFormatting sqref="H12:H19">
    <cfRule type="expression" dxfId="28" priority="37">
      <formula>H12&gt;0</formula>
    </cfRule>
  </conditionalFormatting>
  <conditionalFormatting sqref="H22:H29">
    <cfRule type="expression" dxfId="27" priority="35">
      <formula>H22&gt;0</formula>
    </cfRule>
  </conditionalFormatting>
  <conditionalFormatting sqref="H31:H38">
    <cfRule type="expression" dxfId="26" priority="31">
      <formula>H31&gt;0</formula>
    </cfRule>
  </conditionalFormatting>
  <conditionalFormatting sqref="H40:H47">
    <cfRule type="expression" dxfId="25" priority="29">
      <formula>H40&gt;0</formula>
    </cfRule>
  </conditionalFormatting>
  <conditionalFormatting sqref="H49:H56">
    <cfRule type="expression" dxfId="24" priority="27">
      <formula>H49&gt;0</formula>
    </cfRule>
  </conditionalFormatting>
  <conditionalFormatting sqref="H58:H63 H65:H71">
    <cfRule type="expression" dxfId="23" priority="25">
      <formula>H58&gt;0</formula>
    </cfRule>
  </conditionalFormatting>
  <conditionalFormatting sqref="H73:H79">
    <cfRule type="expression" dxfId="22" priority="10">
      <formula>H73&gt;0</formula>
    </cfRule>
  </conditionalFormatting>
  <conditionalFormatting sqref="N2:N19">
    <cfRule type="expression" dxfId="21" priority="32">
      <formula>N2="Y"</formula>
    </cfRule>
    <cfRule type="expression" dxfId="20" priority="33">
      <formula>N2="N"</formula>
    </cfRule>
  </conditionalFormatting>
  <conditionalFormatting sqref="N21:N1048576">
    <cfRule type="expression" dxfId="19" priority="6">
      <formula>N21="Y"</formula>
    </cfRule>
    <cfRule type="expression" dxfId="18" priority="7">
      <formula>N21="N"</formula>
    </cfRule>
  </conditionalFormatting>
  <conditionalFormatting sqref="P2:P10 P21 P30 P39 P48 P57 P80:P2001">
    <cfRule type="expression" dxfId="17" priority="44">
      <formula>$H3&gt;0</formula>
    </cfRule>
  </conditionalFormatting>
  <conditionalFormatting sqref="P12:P19">
    <cfRule type="expression" dxfId="16" priority="36">
      <formula>P12&gt;0</formula>
    </cfRule>
  </conditionalFormatting>
  <conditionalFormatting sqref="P22:P29">
    <cfRule type="expression" dxfId="15" priority="34">
      <formula>P22&gt;0</formula>
    </cfRule>
  </conditionalFormatting>
  <conditionalFormatting sqref="P31:P38">
    <cfRule type="expression" dxfId="14" priority="30">
      <formula>P31&gt;0</formula>
    </cfRule>
  </conditionalFormatting>
  <conditionalFormatting sqref="P40:P47">
    <cfRule type="expression" dxfId="13" priority="28">
      <formula>P40&gt;0</formula>
    </cfRule>
  </conditionalFormatting>
  <conditionalFormatting sqref="P49:P56">
    <cfRule type="expression" dxfId="12" priority="26">
      <formula>P49&gt;0</formula>
    </cfRule>
  </conditionalFormatting>
  <conditionalFormatting sqref="P58:P63">
    <cfRule type="expression" dxfId="11" priority="21">
      <formula>P58&gt;0</formula>
    </cfRule>
  </conditionalFormatting>
  <conditionalFormatting sqref="P65:P71">
    <cfRule type="expression" dxfId="10" priority="14">
      <formula>P65&gt;0</formula>
    </cfRule>
  </conditionalFormatting>
  <conditionalFormatting sqref="P73:P79">
    <cfRule type="expression" dxfId="9" priority="5">
      <formula>P73&gt;0</formula>
    </cfRule>
  </conditionalFormatting>
  <conditionalFormatting sqref="V64:V84">
    <cfRule type="expression" dxfId="8" priority="3">
      <formula>V64="Y"</formula>
    </cfRule>
    <cfRule type="expression" dxfId="7" priority="4">
      <formula>V64="N"</formula>
    </cfRule>
  </conditionalFormatting>
  <conditionalFormatting sqref="X65:X71">
    <cfRule type="expression" dxfId="6" priority="11">
      <formula>X65&gt;0</formula>
    </cfRule>
  </conditionalFormatting>
  <conditionalFormatting sqref="X73:X77">
    <cfRule type="expression" dxfId="5" priority="2">
      <formula>X73&gt;0</formula>
    </cfRule>
  </conditionalFormatting>
  <conditionalFormatting sqref="X79:X84">
    <cfRule type="expression" dxfId="4" priority="1">
      <formula>X79&gt;0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2023 Analysis</vt:lpstr>
      <vt:lpstr>Current RxR</vt:lpstr>
      <vt:lpstr>Round by Round (old)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Blake Noske</dc:creator>
  <cp:lastModifiedBy>Blake Noske</cp:lastModifiedBy>
  <dcterms:created xsi:type="dcterms:W3CDTF">2023-04-17T13:28:20Z</dcterms:created>
  <dcterms:modified xsi:type="dcterms:W3CDTF">2023-08-30T10:21:07Z</dcterms:modified>
</cp:coreProperties>
</file>