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nhath\Desktop\Reddit-JSON-Parser\"/>
    </mc:Choice>
  </mc:AlternateContent>
  <xr:revisionPtr revIDLastSave="0" documentId="13_ncr:1_{746F7115-DAC8-4D3E-85C8-1D3A4418D069}" xr6:coauthVersionLast="47" xr6:coauthVersionMax="47" xr10:uidLastSave="{00000000-0000-0000-0000-000000000000}"/>
  <bookViews>
    <workbookView xWindow="0" yWindow="645" windowWidth="15900" windowHeight="14430" activeTab="1" xr2:uid="{2E7A4150-AF07-4416-A55E-652C8BFBD42F}"/>
  </bookViews>
  <sheets>
    <sheet name="Poster Day" sheetId="1" r:id="rId1"/>
    <sheet name="Toxicity Probability" sheetId="32" r:id="rId2"/>
    <sheet name="Word Cloud" sheetId="9" r:id="rId3"/>
    <sheet name="Word Count" sheetId="8" r:id="rId4"/>
    <sheet name="Sentiment" sheetId="2" r:id="rId5"/>
    <sheet name="Aggressive ADJ Proportion" sheetId="6" r:id="rId6"/>
    <sheet name="All about Poster" sheetId="4" r:id="rId7"/>
    <sheet name="Likes" sheetId="10" r:id="rId8"/>
    <sheet name="All about Non Poster" sheetId="7" r:id="rId9"/>
    <sheet name="Toxicity" sheetId="28" r:id="rId10"/>
  </sheets>
  <calcPr calcId="191029"/>
</workbook>
</file>

<file path=xl/calcChain.xml><?xml version="1.0" encoding="utf-8"?>
<calcChain xmlns="http://schemas.openxmlformats.org/spreadsheetml/2006/main">
  <c r="AQ26" i="32" l="1"/>
  <c r="AQ27" i="32" s="1"/>
  <c r="AQ6" i="32"/>
  <c r="AQ5" i="32"/>
  <c r="AQ7" i="32" s="1"/>
  <c r="AP26" i="32"/>
  <c r="AN26" i="32"/>
  <c r="AM26" i="32"/>
  <c r="AJ26" i="32"/>
  <c r="AI26" i="32"/>
  <c r="AK26" i="32"/>
  <c r="AL26" i="32"/>
  <c r="AH26" i="32"/>
  <c r="AF26" i="32"/>
  <c r="AE26" i="32"/>
  <c r="AD26" i="32"/>
  <c r="AC26" i="32"/>
  <c r="AG26" i="32"/>
  <c r="AB26" i="32"/>
  <c r="AA26" i="32"/>
  <c r="Z26" i="32"/>
  <c r="Y26" i="32"/>
  <c r="X26" i="32"/>
  <c r="W26" i="32"/>
  <c r="V26" i="32"/>
  <c r="T26" i="32"/>
  <c r="S26" i="32"/>
  <c r="Q26" i="32"/>
  <c r="R26" i="32"/>
  <c r="U26" i="32"/>
  <c r="P26" i="32"/>
  <c r="O26" i="32"/>
  <c r="N26" i="32"/>
  <c r="M26" i="32"/>
  <c r="L26" i="32"/>
  <c r="K26" i="32"/>
  <c r="AO26" i="32"/>
  <c r="AQ3" i="32"/>
  <c r="J3" i="7" l="1"/>
  <c r="J2" i="7"/>
  <c r="H11" i="6"/>
  <c r="D150" i="6"/>
  <c r="D151" i="6"/>
  <c r="D152" i="6"/>
  <c r="D153" i="6"/>
  <c r="D154" i="6"/>
  <c r="D155" i="6" s="1"/>
  <c r="D156" i="6" s="1"/>
  <c r="D157" i="6" s="1"/>
  <c r="D158" i="6" s="1"/>
  <c r="D159" i="6" s="1"/>
  <c r="D160" i="6" s="1"/>
  <c r="D161" i="6" s="1"/>
  <c r="D162" i="6" s="1"/>
  <c r="D133" i="6"/>
  <c r="D134" i="6" s="1"/>
  <c r="D135" i="6" s="1"/>
  <c r="D136" i="6" s="1"/>
  <c r="D137" i="6" s="1"/>
  <c r="D138" i="6" s="1"/>
  <c r="D139" i="6" s="1"/>
  <c r="D140" i="6" s="1"/>
  <c r="D141" i="6" s="1"/>
  <c r="D142" i="6" s="1"/>
  <c r="D143" i="6" s="1"/>
  <c r="D144" i="6" s="1"/>
  <c r="D145" i="6" s="1"/>
  <c r="D146" i="6" s="1"/>
  <c r="D147" i="6" s="1"/>
  <c r="D148" i="6" s="1"/>
  <c r="D149" i="6" s="1"/>
  <c r="D110" i="6"/>
  <c r="D111" i="6"/>
  <c r="D112" i="6"/>
  <c r="D113" i="6"/>
  <c r="D114" i="6"/>
  <c r="D115" i="6"/>
  <c r="D116" i="6"/>
  <c r="D117" i="6"/>
  <c r="D118" i="6"/>
  <c r="D119" i="6"/>
  <c r="D120" i="6"/>
  <c r="D121" i="6"/>
  <c r="D122" i="6"/>
  <c r="D123" i="6"/>
  <c r="D124" i="6"/>
  <c r="D125" i="6"/>
  <c r="D126" i="6" s="1"/>
  <c r="D127" i="6" s="1"/>
  <c r="D128" i="6" s="1"/>
  <c r="D129" i="6" s="1"/>
  <c r="D130" i="6" s="1"/>
  <c r="D131" i="6" s="1"/>
  <c r="D132" i="6" s="1"/>
  <c r="D94" i="6"/>
  <c r="D95" i="6"/>
  <c r="D96" i="6" s="1"/>
  <c r="D97" i="6" s="1"/>
  <c r="D98" i="6" s="1"/>
  <c r="D99" i="6" s="1"/>
  <c r="D100" i="6" s="1"/>
  <c r="D101" i="6" s="1"/>
  <c r="D102" i="6" s="1"/>
  <c r="D103" i="6" s="1"/>
  <c r="D104" i="6" s="1"/>
  <c r="D105" i="6" s="1"/>
  <c r="D106" i="6" s="1"/>
  <c r="D107" i="6" s="1"/>
  <c r="D108" i="6" s="1"/>
  <c r="D109" i="6" s="1"/>
  <c r="D75" i="6"/>
  <c r="D76" i="6" s="1"/>
  <c r="D77" i="6" s="1"/>
  <c r="D78" i="6" s="1"/>
  <c r="D79" i="6" s="1"/>
  <c r="D80" i="6" s="1"/>
  <c r="D81" i="6" s="1"/>
  <c r="D82" i="6" s="1"/>
  <c r="D83" i="6" s="1"/>
  <c r="D84" i="6" s="1"/>
  <c r="D85" i="6" s="1"/>
  <c r="D86" i="6" s="1"/>
  <c r="D87" i="6" s="1"/>
  <c r="D88" i="6" s="1"/>
  <c r="D89" i="6" s="1"/>
  <c r="D90" i="6" s="1"/>
  <c r="D91" i="6" s="1"/>
  <c r="D92" i="6" s="1"/>
  <c r="D93" i="6" s="1"/>
  <c r="D61" i="6"/>
  <c r="D62" i="6" s="1"/>
  <c r="D63" i="6" s="1"/>
  <c r="D64" i="6" s="1"/>
  <c r="D65" i="6" s="1"/>
  <c r="D66" i="6" s="1"/>
  <c r="D67" i="6" s="1"/>
  <c r="D68" i="6" s="1"/>
  <c r="D69" i="6" s="1"/>
  <c r="D70" i="6" s="1"/>
  <c r="D71" i="6" s="1"/>
  <c r="D72" i="6" s="1"/>
  <c r="D73" i="6" s="1"/>
  <c r="D74" i="6" s="1"/>
  <c r="D45" i="6"/>
  <c r="D46" i="6"/>
  <c r="D47" i="6"/>
  <c r="D48" i="6" s="1"/>
  <c r="D49" i="6" s="1"/>
  <c r="D50" i="6" s="1"/>
  <c r="D51" i="6" s="1"/>
  <c r="D52" i="6" s="1"/>
  <c r="D53" i="6" s="1"/>
  <c r="D54" i="6" s="1"/>
  <c r="D55" i="6" s="1"/>
  <c r="D56" i="6" s="1"/>
  <c r="D57" i="6" s="1"/>
  <c r="D58" i="6" s="1"/>
  <c r="D59" i="6" s="1"/>
  <c r="D60" i="6" s="1"/>
  <c r="D13" i="6"/>
  <c r="D14" i="6"/>
  <c r="D15" i="6"/>
  <c r="D16" i="6"/>
  <c r="D17" i="6"/>
  <c r="D18" i="6" s="1"/>
  <c r="D19" i="6" s="1"/>
  <c r="D20" i="6" s="1"/>
  <c r="D21" i="6" s="1"/>
  <c r="D22" i="6" s="1"/>
  <c r="D23" i="6" s="1"/>
  <c r="D24" i="6" s="1"/>
  <c r="D25" i="6" s="1"/>
  <c r="D26" i="6" s="1"/>
  <c r="D27" i="6" s="1"/>
  <c r="D28" i="6" s="1"/>
  <c r="D29" i="6" s="1"/>
  <c r="D30" i="6" s="1"/>
  <c r="D31" i="6" s="1"/>
  <c r="D32" i="6" s="1"/>
  <c r="D33" i="6" s="1"/>
  <c r="D34" i="6" s="1"/>
  <c r="D35" i="6" s="1"/>
  <c r="D36" i="6" s="1"/>
  <c r="D37" i="6" s="1"/>
  <c r="D38" i="6" s="1"/>
  <c r="D39" i="6" s="1"/>
  <c r="D40" i="6" s="1"/>
  <c r="D41" i="6" s="1"/>
  <c r="D42" i="6" s="1"/>
  <c r="D43" i="6" s="1"/>
  <c r="D44" i="6" s="1"/>
  <c r="G11" i="6"/>
  <c r="D4" i="6"/>
  <c r="D5" i="6"/>
  <c r="D6" i="6" s="1"/>
  <c r="D7" i="6" s="1"/>
  <c r="D8" i="6" s="1"/>
  <c r="D9" i="6" s="1"/>
  <c r="D10" i="6" s="1"/>
  <c r="D11" i="6" s="1"/>
  <c r="D12" i="6" s="1"/>
  <c r="D3" i="6"/>
  <c r="J3" i="28"/>
  <c r="G134" i="28"/>
  <c r="G135" i="28" s="1"/>
  <c r="G136" i="28" s="1"/>
  <c r="G137" i="28" s="1"/>
  <c r="G138" i="28" s="1"/>
  <c r="G139" i="28" s="1"/>
  <c r="G140" i="28" s="1"/>
  <c r="G141" i="28" s="1"/>
  <c r="G142" i="28" s="1"/>
  <c r="G143" i="28" s="1"/>
  <c r="G144" i="28" s="1"/>
  <c r="G145" i="28" s="1"/>
  <c r="G146" i="28" s="1"/>
  <c r="G147" i="28" s="1"/>
  <c r="G148" i="28" s="1"/>
  <c r="G149" i="28" s="1"/>
  <c r="G150" i="28" s="1"/>
  <c r="G151" i="28" s="1"/>
  <c r="G152" i="28" s="1"/>
  <c r="G153" i="28" s="1"/>
  <c r="G154" i="28" s="1"/>
  <c r="G155" i="28" s="1"/>
  <c r="G156" i="28" s="1"/>
  <c r="G157" i="28" s="1"/>
  <c r="G158" i="28" s="1"/>
  <c r="G159" i="28" s="1"/>
  <c r="G160" i="28" s="1"/>
  <c r="G161" i="28" s="1"/>
  <c r="G162" i="28" s="1"/>
  <c r="G163" i="28" s="1"/>
  <c r="G133" i="28"/>
  <c r="J2" i="28"/>
  <c r="H94" i="28"/>
  <c r="H95" i="28"/>
  <c r="H96" i="28" s="1"/>
  <c r="H97" i="28" s="1"/>
  <c r="H98" i="28" s="1"/>
  <c r="H99" i="28" s="1"/>
  <c r="H100" i="28" s="1"/>
  <c r="H101" i="28" s="1"/>
  <c r="H102" i="28" s="1"/>
  <c r="H103" i="28" s="1"/>
  <c r="H104" i="28" s="1"/>
  <c r="H105" i="28" s="1"/>
  <c r="H106" i="28" s="1"/>
  <c r="H107" i="28" s="1"/>
  <c r="H108" i="28" s="1"/>
  <c r="H109" i="28" s="1"/>
  <c r="H110" i="28" s="1"/>
  <c r="H111" i="28" s="1"/>
  <c r="H112" i="28" s="1"/>
  <c r="H113" i="28" s="1"/>
  <c r="H114" i="28" s="1"/>
  <c r="H115" i="28" s="1"/>
  <c r="H116" i="28" s="1"/>
  <c r="H117" i="28" s="1"/>
  <c r="H118" i="28" s="1"/>
  <c r="H119" i="28" s="1"/>
  <c r="H120" i="28" s="1"/>
  <c r="H121" i="28" s="1"/>
  <c r="H122" i="28" s="1"/>
  <c r="H123" i="28" s="1"/>
  <c r="H124" i="28" s="1"/>
  <c r="H125" i="28" s="1"/>
  <c r="H126" i="28" s="1"/>
  <c r="H127" i="28" s="1"/>
  <c r="H128" i="28" s="1"/>
  <c r="H129" i="28" s="1"/>
  <c r="H130" i="28" s="1"/>
  <c r="H93" i="28"/>
  <c r="G4" i="28"/>
  <c r="G5" i="28" s="1"/>
  <c r="G6" i="28" s="1"/>
  <c r="G7" i="28" s="1"/>
  <c r="G8" i="28" s="1"/>
  <c r="G9" i="28" s="1"/>
  <c r="G10" i="28" s="1"/>
  <c r="G11" i="28" s="1"/>
  <c r="G12" i="28" s="1"/>
  <c r="G13" i="28" s="1"/>
  <c r="G14" i="28" s="1"/>
  <c r="G15" i="28" s="1"/>
  <c r="G16" i="28" s="1"/>
  <c r="G17" i="28" s="1"/>
  <c r="G18" i="28" s="1"/>
  <c r="G19" i="28" s="1"/>
  <c r="G20" i="28" s="1"/>
  <c r="G21" i="28" s="1"/>
  <c r="G22" i="28" s="1"/>
  <c r="G23" i="28" s="1"/>
  <c r="G24" i="28" s="1"/>
  <c r="G25" i="28" s="1"/>
  <c r="G26" i="28" s="1"/>
  <c r="G27" i="28" s="1"/>
  <c r="G28" i="28" s="1"/>
  <c r="G29" i="28" s="1"/>
  <c r="G30" i="28" s="1"/>
  <c r="G31" i="28" s="1"/>
  <c r="G32" i="28" s="1"/>
  <c r="G33" i="28" s="1"/>
  <c r="G34" i="28" s="1"/>
  <c r="G35" i="28" s="1"/>
  <c r="G36" i="28" s="1"/>
  <c r="G37" i="28" s="1"/>
  <c r="G38" i="28" s="1"/>
  <c r="G39" i="28" s="1"/>
  <c r="G40" i="28" s="1"/>
  <c r="G41" i="28" s="1"/>
  <c r="G42" i="28" s="1"/>
  <c r="G43" i="28" s="1"/>
  <c r="G44" i="28" s="1"/>
  <c r="G45" i="28" s="1"/>
  <c r="G46" i="28" s="1"/>
  <c r="G47" i="28" s="1"/>
  <c r="G48" i="28" s="1"/>
  <c r="G49" i="28" s="1"/>
  <c r="G50" i="28" s="1"/>
  <c r="G51" i="28" s="1"/>
  <c r="G52" i="28" s="1"/>
  <c r="G53" i="28" s="1"/>
  <c r="G54" i="28" s="1"/>
  <c r="G55" i="28" s="1"/>
  <c r="G56" i="28" s="1"/>
  <c r="G57" i="28" s="1"/>
  <c r="G58" i="28" s="1"/>
  <c r="G59" i="28" s="1"/>
  <c r="G60" i="28" s="1"/>
  <c r="G61" i="28" s="1"/>
  <c r="G62" i="28" s="1"/>
  <c r="G63" i="28" s="1"/>
  <c r="G64" i="28" s="1"/>
  <c r="G65" i="28" s="1"/>
  <c r="G66" i="28" s="1"/>
  <c r="G67" i="28" s="1"/>
  <c r="G68" i="28" s="1"/>
  <c r="G69" i="28" s="1"/>
  <c r="G70" i="28" s="1"/>
  <c r="G71" i="28" s="1"/>
  <c r="G72" i="28" s="1"/>
  <c r="G73" i="28" s="1"/>
  <c r="G74" i="28" s="1"/>
  <c r="G75" i="28" s="1"/>
  <c r="G76" i="28" s="1"/>
  <c r="G77" i="28" s="1"/>
  <c r="G78" i="28" s="1"/>
  <c r="G79" i="28" s="1"/>
  <c r="G80" i="28" s="1"/>
  <c r="G81" i="28" s="1"/>
  <c r="G82" i="28" s="1"/>
  <c r="G83" i="28" s="1"/>
  <c r="G84" i="28" s="1"/>
  <c r="G85" i="28" s="1"/>
  <c r="G86" i="28" s="1"/>
  <c r="G87" i="28" s="1"/>
  <c r="G88" i="28" s="1"/>
  <c r="G89" i="28" s="1"/>
  <c r="G90" i="28" s="1"/>
  <c r="G91" i="28" s="1"/>
  <c r="G92" i="28" s="1"/>
  <c r="G93" i="28" s="1"/>
  <c r="G94" i="28" s="1"/>
  <c r="G95" i="28" s="1"/>
  <c r="G96" i="28" s="1"/>
  <c r="G97" i="28" s="1"/>
  <c r="G98" i="28" s="1"/>
  <c r="G99" i="28" s="1"/>
  <c r="G100" i="28" s="1"/>
  <c r="G101" i="28" s="1"/>
  <c r="G102" i="28" s="1"/>
  <c r="G103" i="28" s="1"/>
  <c r="G104" i="28" s="1"/>
  <c r="G105" i="28" s="1"/>
  <c r="G106" i="28" s="1"/>
  <c r="G107" i="28" s="1"/>
  <c r="G108" i="28" s="1"/>
  <c r="G109" i="28" s="1"/>
  <c r="G110" i="28" s="1"/>
  <c r="G111" i="28" s="1"/>
  <c r="G112" i="28" s="1"/>
  <c r="G113" i="28" s="1"/>
  <c r="G114" i="28" s="1"/>
  <c r="G115" i="28" s="1"/>
  <c r="G116" i="28" s="1"/>
  <c r="G117" i="28" s="1"/>
  <c r="G118" i="28" s="1"/>
  <c r="G119" i="28" s="1"/>
  <c r="G120" i="28" s="1"/>
  <c r="G121" i="28" s="1"/>
  <c r="G122" i="28" s="1"/>
  <c r="G123" i="28" s="1"/>
  <c r="G124" i="28" s="1"/>
  <c r="G125" i="28" s="1"/>
  <c r="G126" i="28" s="1"/>
  <c r="G127" i="28" s="1"/>
  <c r="G128" i="28" s="1"/>
  <c r="G129" i="28" s="1"/>
  <c r="G130" i="28" s="1"/>
  <c r="G3" i="28"/>
  <c r="G2" i="28"/>
  <c r="G2" i="6" l="1"/>
  <c r="F7" i="6"/>
  <c r="F6" i="6"/>
  <c r="F3" i="6"/>
  <c r="F2" i="6"/>
  <c r="L162" i="1"/>
  <c r="L161" i="1"/>
  <c r="L160" i="1"/>
  <c r="L159" i="1"/>
  <c r="L158" i="1"/>
  <c r="L157" i="1"/>
  <c r="L156" i="1"/>
  <c r="L155" i="1"/>
  <c r="L154" i="1"/>
  <c r="L153" i="1"/>
  <c r="L152" i="1"/>
  <c r="L151" i="1"/>
  <c r="L150" i="1"/>
  <c r="L132" i="1"/>
  <c r="L133" i="1"/>
  <c r="L134" i="1"/>
  <c r="L135" i="1"/>
  <c r="L136" i="1"/>
  <c r="L137" i="1"/>
  <c r="L138" i="1"/>
  <c r="L139" i="1"/>
  <c r="L140" i="1"/>
  <c r="L141" i="1"/>
  <c r="L142" i="1"/>
  <c r="L143" i="1"/>
  <c r="L144" i="1"/>
  <c r="L145" i="1"/>
  <c r="L146" i="1"/>
  <c r="L147" i="1"/>
  <c r="L148" i="1"/>
  <c r="L149" i="1"/>
  <c r="L119" i="1"/>
  <c r="L120" i="1"/>
  <c r="L121" i="1"/>
  <c r="L122" i="1"/>
  <c r="L123" i="1"/>
  <c r="L124" i="1"/>
  <c r="L125" i="1"/>
  <c r="L126" i="1"/>
  <c r="L127" i="1"/>
  <c r="L128" i="1"/>
  <c r="L129" i="1"/>
  <c r="L130" i="1"/>
  <c r="L131" i="1"/>
  <c r="L99" i="1"/>
  <c r="L100" i="1"/>
  <c r="L101" i="1"/>
  <c r="L102" i="1"/>
  <c r="L103" i="1"/>
  <c r="L104" i="1"/>
  <c r="L105" i="1"/>
  <c r="L106" i="1"/>
  <c r="L107" i="1"/>
  <c r="L108" i="1"/>
  <c r="L109" i="1"/>
  <c r="L110" i="1"/>
  <c r="L111" i="1"/>
  <c r="L112" i="1"/>
  <c r="L113" i="1"/>
  <c r="L114" i="1"/>
  <c r="L115" i="1"/>
  <c r="L116" i="1"/>
  <c r="L117" i="1"/>
  <c r="L118" i="1"/>
  <c r="L82" i="1"/>
  <c r="L83" i="1"/>
  <c r="L84" i="1"/>
  <c r="L85" i="1"/>
  <c r="L86" i="1"/>
  <c r="L87" i="1"/>
  <c r="L88" i="1"/>
  <c r="L89" i="1"/>
  <c r="L90" i="1"/>
  <c r="L91" i="1"/>
  <c r="L92" i="1"/>
  <c r="L93" i="1"/>
  <c r="L94" i="1"/>
  <c r="L95" i="1"/>
  <c r="L96" i="1"/>
  <c r="L97" i="1"/>
  <c r="L98" i="1"/>
  <c r="L63" i="1"/>
  <c r="L64" i="1"/>
  <c r="L65" i="1"/>
  <c r="L66" i="1"/>
  <c r="L67" i="1"/>
  <c r="L68" i="1"/>
  <c r="L69" i="1"/>
  <c r="L70" i="1"/>
  <c r="L71" i="1"/>
  <c r="L72" i="1"/>
  <c r="L73" i="1"/>
  <c r="L74" i="1"/>
  <c r="L75" i="1"/>
  <c r="L76" i="1"/>
  <c r="L77" i="1"/>
  <c r="L78" i="1"/>
  <c r="L79" i="1"/>
  <c r="L80" i="1"/>
  <c r="L81" i="1"/>
  <c r="L43" i="1"/>
  <c r="L44" i="1"/>
  <c r="L45" i="1"/>
  <c r="L46" i="1"/>
  <c r="L47" i="1"/>
  <c r="L48" i="1"/>
  <c r="L49" i="1"/>
  <c r="L50" i="1"/>
  <c r="L51" i="1"/>
  <c r="L52" i="1"/>
  <c r="L53" i="1"/>
  <c r="L54" i="1"/>
  <c r="L55" i="1"/>
  <c r="L56" i="1"/>
  <c r="L57" i="1"/>
  <c r="L58" i="1"/>
  <c r="L59" i="1"/>
  <c r="L60" i="1"/>
  <c r="L61" i="1"/>
  <c r="L62" i="1"/>
  <c r="L27" i="1"/>
  <c r="L28" i="1"/>
  <c r="L29" i="1"/>
  <c r="L30" i="1"/>
  <c r="L31" i="1"/>
  <c r="L32" i="1"/>
  <c r="L33" i="1"/>
  <c r="L34" i="1"/>
  <c r="L35" i="1"/>
  <c r="L36" i="1"/>
  <c r="L37" i="1"/>
  <c r="L38" i="1"/>
  <c r="L39" i="1"/>
  <c r="L40" i="1"/>
  <c r="L41" i="1"/>
  <c r="L42" i="1"/>
  <c r="L3" i="1"/>
  <c r="L4" i="1"/>
  <c r="L5" i="1"/>
  <c r="L6" i="1"/>
  <c r="L7" i="1"/>
  <c r="L8" i="1"/>
  <c r="L9" i="1"/>
  <c r="L10" i="1"/>
  <c r="L11" i="1"/>
  <c r="L12" i="1"/>
  <c r="L13" i="1"/>
  <c r="L14" i="1"/>
  <c r="L15" i="1"/>
  <c r="L16" i="1"/>
  <c r="L17" i="1"/>
  <c r="L18" i="1"/>
  <c r="L19" i="1"/>
  <c r="L20" i="1"/>
  <c r="L21" i="1"/>
  <c r="L22" i="1"/>
  <c r="L23" i="1"/>
  <c r="L24" i="1"/>
  <c r="L25" i="1"/>
  <c r="L26" i="1"/>
  <c r="L2" i="1"/>
</calcChain>
</file>

<file path=xl/sharedStrings.xml><?xml version="1.0" encoding="utf-8"?>
<sst xmlns="http://schemas.openxmlformats.org/spreadsheetml/2006/main" count="1628" uniqueCount="316">
  <si>
    <t>Post</t>
  </si>
  <si>
    <t>Total Comments</t>
  </si>
  <si>
    <t>Is OG</t>
  </si>
  <si>
    <t>ID</t>
  </si>
  <si>
    <t>Likes</t>
  </si>
  <si>
    <t>Word Count</t>
  </si>
  <si>
    <t>Sentiment</t>
  </si>
  <si>
    <t>Profanity Score</t>
  </si>
  <si>
    <t>ADJ Count</t>
  </si>
  <si>
    <t>Negative ADJ</t>
  </si>
  <si>
    <t>Temper Value - based on Senticnet</t>
  </si>
  <si>
    <t>"Awful People Can Still Win Elections in Far Too Much of This Country. https://www.esquire.com/news-politics/politics/a34566987/tommy-tuberville-beat-doug-jones-madison-cawthorn/ "</t>
  </si>
  <si>
    <t>Very negative</t>
  </si>
  <si>
    <t>Awful</t>
  </si>
  <si>
    <t>disgust</t>
  </si>
  <si>
    <t>"When you think some Q Anon nuts have seats now  The country is sick."</t>
  </si>
  <si>
    <t>sick</t>
  </si>
  <si>
    <t>sadness</t>
  </si>
  <si>
    <t>fear</t>
  </si>
  <si>
    <t>"40-50% of this country literally voted for a guy and a party with NO platform plans or agenda at all for this country for the next 4 years. Let that sink in. I want more and more to leave this country. Itâ€™s turning into more of a shithole everyday. Unfortunately no other country will let me in due to covid19. Absolutely disgusted by this night so far."</t>
  </si>
  <si>
    <t>"IÂ´m in Belgium and following this quite closely.  I woke up a while ago and saw the tight race.  He just won Florida too. I absolutely canÂ´t believe about 40-50% of Americans. What the hell is going through their minds?!"</t>
  </si>
  <si>
    <t>Very positive</t>
  </si>
  <si>
    <t>tight</t>
  </si>
  <si>
    <t>grief</t>
  </si>
  <si>
    <t>rage</t>
  </si>
  <si>
    <t>"I canâ€™t believe how tight this race is.  How many people are still voting for him despite all the insane horrible shit heâ€™s done.  I feel sick that I have to go to bed tonight with this feeling of dread.  I fucking hate people so much."</t>
  </si>
  <si>
    <t>tight, insane, horrible, sick</t>
  </si>
  <si>
    <t>grief, rage</t>
  </si>
  <si>
    <t>anger</t>
  </si>
  <si>
    <t>terror, loathing</t>
  </si>
  <si>
    <t>sadness,fear</t>
  </si>
  <si>
    <t>"The fact that Lindsay Graham still has a job after the backward 1950s bullshit hes spouted the last few weeks eliminated my hope for this country. Im just going to blackout drink every day until nuclear war"</t>
  </si>
  <si>
    <t>nuclear</t>
  </si>
  <si>
    <t>dislike</t>
  </si>
  <si>
    <t>"200+ years of bullshit from southern conservatives will do that. . Weve literally been dealing with the same shit since before we were a country and the last time someone in power could have stamped it out he got shot in the back in the head."</t>
  </si>
  <si>
    <t>""Arizona Called for Joe Biden by Fox. https://www.newsweek.com/arizona-called-joe-biden-fox-dealing-blow-trumps-re-election-bid-1543412 "</t>
  </si>
  <si>
    <t>"80% of Arizonaâ€™s total votes were through mail. Biden supporters appear to have predominantly voted through mail. Mail in ballots seem to be heavily favored for Biden so no wonder trump has been trying to discredit them"</t>
  </si>
  <si>
    <t>"A lot of this is because Arizona has sane election law that allowed the Maricopa County Recorder to actually start tabulating early and mail in ballots before election day.  It really is a model of how elections should be run in this country - I was able to get an SMS when my ballot was mailed to me and when it didnt arrive after 2 weeks I was able to go vote in person.   And then I got an SMS when my early ballot was received validated and counted!"</t>
  </si>
  <si>
    <t>Negative</t>
  </si>
  <si>
    <t>"This substantially decreases Trumps chances of winning this election. However its not over yet we likely wont know the results in WI MI or PA tonight unfortunately due to mail-in votes still being counted. Edit: Bidenâ€™s AZ victory has now been confirmed by the Associated Press in case you wanted a source besides Fox."</t>
  </si>
  <si>
    <t>"Election Memes. https://i.redd.it/bfh2zt44d5x51.gif "</t>
  </si>
  <si>
    <t>"So youâ€™re saying you didnâ€™t get to vote with your AR-15? Blasphemy!!!"</t>
  </si>
  <si>
    <t>"As an American I can say that you are right but the bottom one is what the us will look like after the election."</t>
  </si>
  <si>
    <t>Neutral</t>
  </si>
  <si>
    <t>"My election spot was super well organized and clean. Edit: for some fucking reason people keep saying I must live in a white neighborhood. Seems very racist to assume that. For all of you thinking that no in fact the entire city I live in is pretty diverse and my area especially so."</t>
  </si>
  <si>
    <t>fucking, racist</t>
  </si>
  <si>
    <t>loathing</t>
  </si>
  <si>
    <t>"Ilhan Omar wins reelection. https://www.nytimes.com/interactive/2020/11/03/us/elections/results-minnesota-house-district-5.html "</t>
  </si>
  <si>
    <t>"Lmao my parents were trying to tell me secret republicans voters would come out of the woodwork and stop the Muslim from winning this time.  yeah okay"</t>
  </si>
  <si>
    <t>secret</t>
  </si>
  <si>
    <t>annoyance</t>
  </si>
  <si>
    <t>""Haul Louis DeJoy in Front of a Criminal Grand Jury. https://www.commondreams.org/news/2020/11/03/haul-louis-dejoy-front-criminal-grand-jury-outrage-after-postal-service-misses-court "</t>
  </si>
  <si>
    <t>"Honest question - can DeJoy be personally fined / held accountable vs USPS as his employer?"</t>
  </si>
  <si>
    <t>"From the article: "Its how we all thought they would do it. Its what they said they wouldn  do. And its exactly what they are doing.". Election experts and other critics of voter suppression responded with alarm Tuesday after the United States Postal Service failed to meet a court-ordered afternoon deadline to conduct sweeps at mail processing facilities to "ensure that no ballots have been held up and that any identified ballots are immediately sent out for delivery.". Earlier Tuesday U.S. District Judge Emmet Sullivan of the District of Columbia had ordered the sweeps between 12:30 pm and 3:00 pm ET and set a 4:30 pm ET deadline for facilities to file a status update. John Kruzel a reporter at The Hill tweeted Tuesday afternoon that the USPS failed to comply in spite of saying this week that about 300000 ballots had entered the mail sorting system but lacked a delivery scan. In response to Kruzels long tweet thread Rep. Bill Pascrell Jr. (D-N.J.) took aim at the postmaster general tweeting: "Haul Louis DeJoy in front of a criminal grand jury."</t>
  </si>
  <si>
    <t>criminal</t>
  </si>
  <si>
    <t>"They are stealing the election."</t>
  </si>
  <si>
    <t>"Louis DeJoy is 100% aware that absolute worst-case scenario he spends a night in jail. Absolutely worst case. But realistically he doesnt have to worry about that. He can just ignore the courts as he lied to congress. . Even if the Democrats win they will all be forgiven in the spirit of Unity and blablabla"</t>
  </si>
  <si>
    <t>worst</t>
  </si>
  <si>
    <t>grief loathing</t>
  </si>
  <si>
    <t>"Election Night discussion. https://www.reddit.com/r/PoliticalCompassMemes/comments/jnlukc/election_night_discussion/ Its finally time! Im sure many of yall are glued to your TV screens right now but for those who arent this post is for comments/reactions/discussion. . Important facts to remember:. -Election night results are just projections that news agencies do. The official result is given weeks later after states certify provisional ballots and triple check their math. Usually it doesnt make a difference but this year some people seem to have the impression that any vote counting after election night is not allowed/fake/fraud/whatever else. -the first vote counts reported mean nothing this year. Due to the fact that theres a big partisan difference in vote by mail results will look way more tilted than the normally would depending on which is counted first. For example Georgia does mail in balloting first so its likely to swing more liberal and then get more conservative as the nights go on. Pennsylvania due to reporting in person ballots first will look significantly more conservative at first and then will likely tick towards Biden as mail in votes are counted. Early vote counts mean nothing this year. -Dont trust any declarations of victory on election night. Like I said the first reported results are unlikely to be the final results. News agencies are typically good at projecting the correct winner but its unlikely well even get that until tomorrow. Have a good day everyone."</t>
  </si>
  <si>
    <t>fake, partisan, unlikely</t>
  </si>
  <si>
    <t>"Jo Jorgensen just won a county lmao. Its in Illinois."</t>
  </si>
  <si>
    <t>"If this country falls into a civil war Im painting PCM on my shirt so maybe I bump into one of you degenerates and we have a good laugh together."</t>
  </si>
  <si>
    <t>"I hope old man wins the presidency. Heâ€™s like the other old man but just a bit more tolerable."</t>
  </si>
  <si>
    <t>Positive</t>
  </si>
  <si>
    <t>old</t>
  </si>
  <si>
    <t>"Whatever happens I love you all and the sun will come up tomorrow. Now lets see those memes!"</t>
  </si>
  <si>
    <t>"deleted"</t>
  </si>
  <si>
    <t>Undefined</t>
  </si>
  <si>
    <t>"It would be hilarious if Trump wins the popular vote and Biden wins the electoral college and then we have to watch r/politics backtrack on why the electoral college is fantastic."</t>
  </si>
  <si>
    <t>"Facebook Cut Traffic To Leading Liberal Pages Just Before The Election. https://www.buzzfeednews.com/article/craigsilverman/facebook-cut-traffic-liberal-pages-before-election "</t>
  </si>
  <si>
    <t>"The right wing groups are saying Facebook is limiting their reach right before the election too.  Itâ€™s possible Facebook is just limiting political pages in general right before the election?"</t>
  </si>
  <si>
    <t>"Cut traffic" to all of the political pages.  In fact just call all of the traffic from everybody to everybody.  If people are trying to figure out who to vote for by looking at memes on facebook we should probably be focusing our articles on that instead of this."</t>
  </si>
  <si>
    <t>"Fascist Book"</t>
  </si>
  <si>
    <t>"Election Night - New York City Locked Down. https://v.redd.it/55mkf6nlb3x51 "</t>
  </si>
  <si>
    <t>"Its a great day if you sell plywood"</t>
  </si>
  <si>
    <t>""We Wonâ€™t Let Him". https://inthesetimes.com/article/labor-unions-general-strike-trump-2020 "</t>
  </si>
  <si>
    <t>"Shit. only took 10-12 air traffic controllers in two airports to end the government shutdown at the whiff that more would follow. A general strike would have GOP clapping back at him so fast hed probably make sense.   Under their watch you can fuck up the country and theyll bite their tongue but fuck with their masters money and shit gets real."</t>
  </si>
  <si>
    <t>"â€œOne lesson we learned from the summer is you can sus ain street heat to some degree but itâ€™s going to dissolve. We saw this during Occupy weâ€™ve seen this many timesâ€ Han tells In These Times. â€œThereâ€™s a perspec ive that would say the missing ingredient is a direct linkage with workplace action which is the kind of action that could be more sus aining and sharper and not let street action devolve into a run. ing bat le with police.â€. If you thought the protests this summer were massive then just wait until Trump tries to steal an election. Shit will be insane."</t>
  </si>
  <si>
    <t>insane</t>
  </si>
  <si>
    <t>"Facebook Reduced Traffic To Leading Liberal Pages Just Before The Election. https:' deleted"</t>
  </si>
  <si>
    <t>"The crazy thing is that you can go over to r/republican right now and they will argue that Facebook is censoring their rights and causing problems in the election."</t>
  </si>
  <si>
    <t>crazy</t>
  </si>
  <si>
    <t>"Fuck Facebook."</t>
  </si>
  <si>
    <t>"I hope I get to see that."</t>
  </si>
  <si>
    <t>"only if Biden wins. If Trump wins I have a feeling they will go after Google and Amazon while slapping Facebook on the wrist likely resulting in a competitive advantage for them as a "thank you" from Trump."</t>
  </si>
  <si>
    <t>"Im going to thoroughly enjoy the massive antitrust hammer brought down on these motherfuckers."</t>
  </si>
  <si>
    <t>"Facebook is a cancer."</t>
  </si>
  <si>
    <t>"Facebook is Russian propaganda"</t>
  </si>
  <si>
    <t>Russian</t>
  </si>
  <si>
    <t>"Election night in America.... https://i.redd.it/f8zuqm6553x51.jpg "</t>
  </si>
  <si>
    <t>"Yep that about sums it up."</t>
  </si>
  <si>
    <t>""Biden is planning to declare victory if news organizations say he won the presidential election â€” even if Trump wont concede". https://www.businessinsider.com/biden-plans-to-declare-victory-even-if-trump-contests-election-results-2020-11 "</t>
  </si>
  <si>
    <t>"Getting consent is nothing he is used to."</t>
  </si>
  <si>
    <t>"Heres the great thing about the transition of power in America: Literally none of it requires Trumps consent."</t>
  </si>
  <si>
    <t>"Still I think it is important. Too often the Democrat would do the polite thing of waiting to declare anything while the other party did not concede. . Nah fuck that. Biden should declare when the news does fuck Trump."</t>
  </si>
  <si>
    <t>"Biden will declare victory if he achieves victory"</t>
  </si>
  <si>
    <t>"Lets be honest here. Trump is never  going to concede. His innate narcissism simply wont allow it. His speech will be some horseshit about how he got cheated."</t>
  </si>
  <si>
    <t>""Trumps supporters havent budged. https://www.salon.com/2020/11/03/trumps-supporters-havent-budged-despite-everything-wtaf/ "</t>
  </si>
  <si>
    <t>"â€œIf you can convince the lowest white man hes better than the best colored man he won  notice youre picking his pocket. Hell give him somebody to look down on and hell empty his pockets for you." - Lyndon B. Johnson"</t>
  </si>
  <si>
    <t>lowest</t>
  </si>
  <si>
    <t>"â€œIts Easier to Fool People Than It Is to Convince Them That They Have Been Fooled.â€ â€“ Mark Twain"</t>
  </si>
  <si>
    <t>"It also doesnâ€™t help that they enjoy â€œpissing off the liberalsâ€ more than making an informed choice on policies."</t>
  </si>
  <si>
    <t>"For a lot of Trump supporters hes done exactly what they wanted: pissed off the libs stacked the courts screwed over minorities etc.  For them his presidency has been an unqualified success. Thats the scariest part."</t>
  </si>
  <si>
    <t>unqualified, scariest</t>
  </si>
  <si>
    <t>"So youâ€™re saying that Trump and his supporters share a massive inferiority complex?"</t>
  </si>
  <si>
    <t>"I cant find the article but I read somewhere that the typical Trump supporter is someone who feels that they dont get the attention and respect that they feel they deserve.  They hate entitlements because theyre reserved for special groups who qualify. They hate minorities because they feel that theyre taking away their culture.  They hate the educated because they feel looked down upon.  They do not hate the wealthy because they believe they will someday join their ranks. With all this in mind its near impossible for someone to shake loose from supporting someone who tells them that its okay to feel all these things."</t>
  </si>
  <si>
    <t>impossible, loose</t>
  </si>
  <si>
    <t>"Pretty nervous about the update tonight.. https://www.reddit.com/r/outside/comments/jnh00e/pretty_nervous_about_the_update_tonight/ The fate of the American server basically resides in the devs rn. The patch notes for 20.21.1.20 are probably gonna be a big considering the arguments over the forums about who should get the President rank. Im considering switching to the Canada server for a couple months considering that no matter who wins thereâ€™s probably gonna be a lot of violence. But hey. You never know. Edit: The players The devs donâ€™t have much to do with the Election event."</t>
  </si>
  <si>
    <t>nervous</t>
  </si>
  <si>
    <t>anxiety</t>
  </si>
  <si>
    <t>"Im pretty sure that this update is going to require a bunch of patches/hotfixes before its "final".  Im betting that we see daily patches for at least a week (and possibly a lot longer) before they get it nailed down."</t>
  </si>
  <si>
    <t>"Actually on the American server they arenâ€™t releasing the patch tonight just the patch notes. We will find out who the controlling party and what shift in politics views will dominate but that wonâ€™t take effect until January 20th. . It kind of sucks there is such a long gap between patch notes and the patch actually going into effect. The current patch can still do a lot of damage in 3 months even if the patch notes say a change is inevitable Jan 20"</t>
  </si>
  <si>
    <t>"Waiting for election results is like waiting for a grade on a group project.. https://www.reddit.com/r/Jokes/comments/jngf2f/waiting_for_election_results_is_like_waiting_for/ I know I did my part right but I am worried the rest of you screwed it up."</t>
  </si>
  <si>
    <t>"Please give them your location! Iâ€™m tired of them hanging out with me."</t>
  </si>
  <si>
    <t>tired</t>
  </si>
  <si>
    <t>"STEM degrees: Migraine body pain and sleep deprivation want to know your location."</t>
  </si>
  <si>
    <t>"Big brain in college: do the whole project yourself and you know you wont fail."</t>
  </si>
  <si>
    <t>"You know you can just ask the Australians the result right?"</t>
  </si>
  <si>
    <t>"The most consequential election ever.. https://i.imgur.com/fjlmV7z.jpg "</t>
  </si>
  <si>
    <t>consequential</t>
  </si>
  <si>
    <t>"Pop-pop!"</t>
  </si>
  <si>
    <t>"99-year-old Mississippi man born on a plantation votes in election. https://abcnews.go.com/Politics/99-year-mississippi-man-born-plantation-votes-election/story?id=73958509 "</t>
  </si>
  <si>
    <t>"Always a good reminder that voting rights are very very new in our country. . Get out and fucking vote if you can."</t>
  </si>
  <si>
    <t>fucking</t>
  </si>
  <si>
    <t>"Im in mississippi. Im not of voting age yet but my mother voted democrat for the first time ever this year and Ive been encouraging others to go out and vote. This is nice to see"</t>
  </si>
  <si>
    <t>"AOC says Republicans are "publicly complicit" in Trump election threats. https://www.newsweek.com/aoc-republicans-publicly-complicit-trump-election-threats-1544449?amp=1 "</t>
  </si>
  <si>
    <t>complicit</t>
  </si>
  <si>
    <t>"They are complicit in any Trump wrongdoing of the last 4 years. If he loses the election and even more so if they lose the Senate Republicans in power will be saying "Trump who?" in 2021 and beyond. Even though he was their kiss-the-finger mob boss 2016-2020."</t>
  </si>
  <si>
    <t>"Trump Promised a Vaccine by Election Dayâ€”None Have Even Applied for Approval. https://www.newsweek.com/coronavirus-donald-trump-covid-vaccine-approval-election-day-promise-1544418 "</t>
  </si>
  <si>
    <t>"Im starting to think this guy might not be entirely honest."</t>
  </si>
  <si>
    <t>"canâ€™t believe he would lie to us"</t>
  </si>
  <si>
    <t>"Well the black guy before him said it was a good idea and even created a team and outline of what to do when it inevitably happened so naturally Republicans chose to do the opposite."</t>
  </si>
  <si>
    <t>black</t>
  </si>
  <si>
    <t>terror</t>
  </si>
  <si>
    <t>"Who wouldâ€™ve guessed that listening to experts and scientists would be a good idea during a fucking global pandemic?"</t>
  </si>
  <si>
    <t>"â€œItâ€™s coming in two weeks and you will be very happy.â€. Thatâ€™s the Trump version of â€œthe check is in the mailâ€ after he sabotages the entire postal service for his own personal benefit."</t>
  </si>
  <si>
    <t>"Trump Kicked Off Election Day Complaining on Fox News That He Hates His Job - â€œItâ€™s hard to have friends these days. https://www.vice.com/en/article/4addp3/trump-kicked-off-election-day-complaining-on-fox-news-that-he-hates-his-job "</t>
  </si>
  <si>
    <t>hard</t>
  </si>
  <si>
    <t>"The cruelest person in America complains that everyone is mean to him.  This is his closing argument for re-election.  Not his second term agenda because he doesnt have one.  The fact that this election could be close is truly baffling to me."</t>
  </si>
  <si>
    <t>cruelest</t>
  </si>
  <si>
    <t>anger, disgust</t>
  </si>
  <si>
    <t>"Snowflake  . I really really hope the US pulls its shit together and votes this fucker out. Fucking whiny narcissist is trying to play the "everyone is being mean" card as a quarter of a million people gasped and drowned in their own lung fluids while he golfed and downplayed the pandemic. What a giant piece of shit."</t>
  </si>
  <si>
    <t>Fucking, whiny, pandemic</t>
  </si>
  <si>
    <t>""Joe Biden starts election day with visit to son Beaus grave". https://www.newsweek.com/joe-biden-starts-election-day-visit-son-beau-grave-1544359 "</t>
  </si>
  <si>
    <t>"I was talking to my mom about this yesterday. Her mom passed in 2016 thought Trump was the fucking worst. Her dad passed in 2008 and he always worried he wouldnâ€™t see a Black President in his lifetime. His next birthday was the day Obama was elected. We talked about how they wouldâ€™ve dealt with the virus laughing that my Nana wouldâ€™ve been insistent on coming up to stay with my mom and my Papa wouldâ€™ve scolded her and bought a million masks and TP on day one. And pork chops. He loved pork chops. I miss them so fucking much and Iâ€™m glad they didnâ€™t have to suffer through this administration but god fucking dammit if I donâ€™t do my part to rectify this and build the world they wanted for us."</t>
  </si>
  <si>
    <t>fucking, worst, insistent</t>
  </si>
  <si>
    <t>grief,loathing</t>
  </si>
  <si>
    <t>"Watching my mom suffer the loss of my brother was unbearable. There are milestones in late-adult life you anticipate going through with your children and when good or even bad things would happen to the family after his death there was always this noticeable void. Like the unheard voice the missing opinion the hole in the heart etc. I canâ€™t imagine what it must be like to face a presidential election with so many loved ones lost. My mom is gone now and my brother has been gone twice as long and I still find myself being like I wish I could tell them about this! I hate that they donâ€™t know! Would they be proud? Would they have advice?. It makes sense to me he would visit his son on this day. As much as we want to make our parents proud parents want to make their children proud too. . Politics aside you canâ€™t deny Joe is a good man with a lot of empathy to offer a country that needs it more than ever. The US is looking at 400000 deaths by February. We need his help."</t>
  </si>
  <si>
    <t>unbearable, late, bad, unheard</t>
  </si>
  <si>
    <t>"Regardless of how things end up Beau would be very proud of you Joe."</t>
  </si>
  <si>
    <t>"Even Lindsey Graham was calling Biden one of the nicest people in politics before trump was in office.  Itâ€™s a damn shame the slander he has to go thru"</t>
  </si>
  <si>
    <t>damn</t>
  </si>
  <si>
    <t>"I will always give Biden - despite my personal disagreements with him on policy - a huge boost for how hes just a decent guy. The pain and suffering hes had to endure is startling. Sometimes it takes someone who deals with that type of loss to help guide us. Well see how it goes tonight."</t>
  </si>
  <si>
    <t>startling</t>
  </si>
  <si>
    <t>"Trump campaign mocks Biden as he visits sonâ€™s grave on Election Day. https://www.independent.co.uk/news/world/americas/us-politics/trump-biden-election-day-2020-grave-tweet-b1560661.html "</t>
  </si>
  <si>
    <t>"OK I just had to look it up but apparently "calling a lid" for the day is when a candidate alerts the press that hes done campaigning for the day.  So the reporters can go home or back to their hotel rooms. Its an insult here because theyre implying Biden has so little energy that he would be calling a lid this early in the day."</t>
  </si>
  <si>
    <t>"Whats a "lid"?"</t>
  </si>
  <si>
    <t>"Pence was LITERALLY DRAWING FLIES during the debate"</t>
  </si>
  <si>
    <t>"Are we living an episode of Parks and Rec right now?"</t>
  </si>
  <si>
    <t>"&gt;Mr Trump meanwhilexa0spent his morningxa0lambasting his opponent on Fox News while also calling out the conservative outlet for its coverage of the election.xa0. &gt;â€œFortunately heâ€™s drawing flies he said about Mr Biden, heâ€™s not getting anybody to go listen to him too much. Actually Fox puts him on more than anybody else which is just sort of shocking to me because Fox has changed a lot.â€. Trump is on Fox complaining about how Fox is pumping up Biden. Wat."</t>
  </si>
  <si>
    <t>shocking</t>
  </si>
  <si>
    <t>"Lost my dad to cancer this Oct. All of his family members that came to the funeral were all "we are so sorry for your loss" "we miss him" blah blah blah. . Then on social media they talk about how they support Trump.  The man who has not had a health care plan since his last election campaign. . My dad while being treated for cancer couldn  get the recommended treatment the doctor wanted so he had to do a experimental treatment that put him in a diabetic comma and gave him diabetes when he never had it his entire life. . Healthcare is an issue that hits home with me. If we actually had a competent leader with an actual plan my time with my father could have potentially been longer. All of my family are such hypocrites. . I just want to say Im so happy you have so far beaten this ugly disease. FUCK CANCER. . EDIT:  Thank you all for the kind words. I am giving out "I Voted" gildings to all of you for sharing your kindness and love with me."</t>
  </si>
  <si>
    <t>sorry,  diabetic, ugly</t>
  </si>
  <si>
    <t>grief, fear</t>
  </si>
  <si>
    <t>"God this pisses me off as a decent human but it seriously pisses me off as a two time cancer survivor. I made it. Not all our loved ones do. Show some fucking respect - jk - none of that where the Trash Trumps come from."</t>
  </si>
  <si>
    <t>"My mom died right before covid still havent been able to travel to spread her ashes. My brother died last month stayed home with my dad because hes high risk never got to go to his funeral. This is a total shitshow. Trump mocking people mourning? Salt on the wound. Ill never forgive him and his enablers for what they have done to this country to my family."</t>
  </si>
  <si>
    <t>"There are over 200000 extra dead in need of visiting by those of us still here all as a result of Trumps gross incompetence and callous uncaring for anyone who isnt himself."</t>
  </si>
  <si>
    <t>dead, gross, callous</t>
  </si>
  <si>
    <t>sadness, fear</t>
  </si>
  <si>
    <t>grief, loathing</t>
  </si>
  <si>
    <t>"Visiting his sons grave is not only a deeply personal move for Biden but an excellent message. Weve lost so many Americans especially this year to Covid. We need to mourn those weve lost as well as the aspects of our country that have been atrophied because of this tyrannical administration. Remembering solemnly all thats lost and everything we hope to regain as a country is vitally important."</t>
  </si>
  <si>
    <t>tyrannical</t>
  </si>
  <si>
    <t>"Can we start a support group especially if Trump gets another four? Iâ€™m kind of at my mental breaking point with my dad. Heâ€™s in a cult. He needs to be deprogrammed. It like hurts to see. I feel weirdly fortunately that neither myself or my brother have children so that we donâ€™t have to decide if grandpa is too 1 to be around his grandkids."</t>
  </si>
  <si>
    <t>"removed"</t>
  </si>
  <si>
    <t>"My friend takes this to the extreme of not voting. Because she says both sides are 1. . 0 equivocation and privileged apathy. I get this mindset of avoiding hate but when one side is using every tool of racism sexism and class warfare not for any moral goal but simply to make $$$ we have to take a stand and say no."</t>
  </si>
  <si>
    <t>1, 0, apathy</t>
  </si>
  <si>
    <t>"My wifes facebook is full of posts saying no matter who wins we should all be nice to each other.  Theyve got to be kidding."</t>
  </si>
  <si>
    <t>"What a fucking asshole! Lets vote this moron out TODAY!!"</t>
  </si>
  <si>
    <t>"If Trump doesnt watch out his coked up werewolf son is going to be in a grave soon via overdose. Not a wish - a warning: Don Jr is a real-time episode of the first half of Intervention."</t>
  </si>
  <si>
    <t>"Iâ€™m glad so many like you are disgusted with what the GOP has turned into and are voting blue. . I really hope your old state of PA does the right thing and goes blue too. That would almost surely mean a Trump defeat."</t>
  </si>
  <si>
    <t>disgusted, old</t>
  </si>
  <si>
    <t>"Exactly my point.  In 16 I was more anti trump than pro Hillary.  Now I am 110% behind Biden and the Democrats.  Ive only remained Republican after I moved from PA to NY to let them think they have one more supporter.  Ill change after this election.  When a party has been so disgusting that it moved the needle so much to one side it is time for a big change. PS:  PLEASE former state that I lived in (PA) do the right thing today "</t>
  </si>
  <si>
    <t>anti, Republican, disgusting</t>
  </si>
  <si>
    <t>"I was a libertarian republican who occasionally voted for centrist dems. After 2016 Iâ€™m a BLM supporting Democrat whoâ€™s number one issue is free healthcare for all. . Trump is responsible for that."</t>
  </si>
  <si>
    <t>centrist</t>
  </si>
  <si>
    <t>"Congratulations GOP.  As a lifelong republican voting in every election since 92 I have never voted straight ticket.  Always went by which candidate was best but 16 was the first I ever voted for a Democratic president. This morning as a still registered republican I voted straight blue in NY across the board.   Everything about the GOP disgusts me anymore.  Way to go."</t>
  </si>
  <si>
    <t>republican</t>
  </si>
  <si>
    <t>"First Election Results Meme. https://i.redd.it/o8ld17gdv0x51.jpg "</t>
  </si>
  <si>
    <t>"A democrat winning a small town?. What world is this"</t>
  </si>
  <si>
    <t>small</t>
  </si>
  <si>
    <t>""On election day. https://www.newsweek.com/election-day-trump-approval-rating-lower-one-term-jimmy-carter-1544260 "</t>
  </si>
  <si>
    <t>"Carters a cool dude. I saw him teach Sunday School a couple years ago and even as an atheist his peaceful message was touching and universal. When asked questions about the latest news (this was May 2018) he could tell you exactly where we were with the North Korea situation and wished Trump well in laying down the steps to peace. . â€‹. When Carter asked guests how far many of them traveled from one of them said "Washington DC!" out of excitement. Without missing a beat the twinkle in his eye grew he grinned and said "oh I used to live there!" Hes one of my favorite ex-presidents and one I think of frequently when I wonder how presidents do when theyre done. Hes done so much in the past forty years that I hope another post president can live up to some of that."</t>
  </si>
  <si>
    <t>"Carter is a really great guy as far as I can tell -- to this day hes still living quietly modestly and helping build housing for those in need. Its disgraceful that someone of Trumps clearly narcissistic racist misogynistic and authoritarian ilk can show better approval ratings. Hope you guys get a better government soon."</t>
  </si>
  <si>
    <t>narcissistic, racist, misogynistic, authoritarian</t>
  </si>
  <si>
    <t>"Iâ€™m happy that America dislikes Trump but I loathe using Carter as an indicator of unpopularity simply for how unjust such a comparison is. The men are polar opposites and Jimmy Carter doesnâ€™t deserve to be associated with losers."</t>
  </si>
  <si>
    <t>unjust</t>
  </si>
  <si>
    <t>""Deutsche Bank plans to cut ties with Trump after the election. https:' deleted"</t>
  </si>
  <si>
    <t>"Correction - theyâ€™re cutting ties because heâ€™s broke. If they had a problem with Trump they could have ditched him long ago. Weâ€™re talking about a criminal bank and any decision they make will be to protect their bottom line."</t>
  </si>
  <si>
    <t>"Nope theyre just trying to save their own ass by dumping his ass."</t>
  </si>
  <si>
    <t>"Are they trying to get in before his assets are seized by New York?. Anyways Grab Him by the assets.  If youre a creditor they just let you do it  . â€‹. Edit : Thanks for the awards.  love the comments and go get your country back  :)"</t>
  </si>
  <si>
    <t>"A Trump University poll has the president leading in all 72 states."</t>
  </si>
  <si>
    <t>"The fact that bank still exists is a clear indicator that the rule of law is for poors."</t>
  </si>
  <si>
    <t>"It is proof of their corruption that theyre only willing to take action if he loses. Edit 1: Thanks vote medal awardee. Voted early so I earned it. Edit 2: Deutsche Bank can go suck a big toe. Theyre shit. They get no credit for nothing."</t>
  </si>
  <si>
    <t>"Realistically at this point most of his debt is probably already owned by third parties that wouldnt relinquish it for the world.  Its not every day your investment in a third rate real estate grifter pays off such dividends you know"</t>
  </si>
  <si>
    <t>"If I were a billionaire like Bezos or Buffett I would move heaven and earth to buy Trumps loans and then watch him dangle."</t>
  </si>
  <si>
    <t>"Theyâ€™d probably have to bring it up to code first.  God knows what corners were cut for it."</t>
  </si>
  <si>
    <t>"In a just world they would seize trump tower and then donate it to the city for use as a homeless shelter."</t>
  </si>
  <si>
    <t>homeless</t>
  </si>
  <si>
    <t>"Republicans publicly silent. https://www.politico.com/news/2020/11/03/republicans-trump-election-threats-433910 "</t>
  </si>
  <si>
    <t>silent</t>
  </si>
  <si>
    <t>"Susan Collins is so privately disgusted by it she may just voice how concerned she is.  Terribly concerned that maybe he hasnt learned his lesson."</t>
  </si>
  <si>
    <t>concerned</t>
  </si>
  <si>
    <t>" Not really opposition party but rather carpet bombed out of the way of progress. 2020 is the start of my 20 year Clean America of the Republican Party Every Time plan. (Though it is really in effect until every republican who served during the trump term is removed from the taxpayer teat.). 20 years of selecting zero republicans on any ballot.  Not just because you selected trump but because you continued to support him.   Not just because you stole a Supreme Court seat but because you said those same rules wouldnt apply to you.   Not just because you did nothing when hearing about American troop bounties but because you actually buried it.   Not just because you killed 100k+ extra Americans via Covid-19 but because you blamed.  well everything but you.   Not just because you ran a kangaroo impeachment trial but because you used it to go after other people not even on trial.   Not  just because you are packed with white supremacists but because you  continue to think you are better than whole races simply because of your  race.   Not just because you hate immigrants but because you still want them here for slavery lower wages you just dont want them to have any rights.   Not  just because you selected a pedophile for an election but because  youre so jaded he ran again the next election still thinking youd vote  for him. And many of you did.   Not just because your religion has debatable rules but because you hold other people to the rules of your religion.   Not just because you think BLM is inappropriately singular but because you think blue lives matter isnt the same thing.   Not  just because deficits are only a concern when youre not at the till  but because you actually grow the deficit far quicker when you are and in a way that benefits practically none of us.   And  lastly not just because of what trump has done in a few short years  but because none of it was against what you would have done without him.  He just used his outside voice."</t>
  </si>
  <si>
    <t xml:space="preserve"> lower, jaded, debatable</t>
  </si>
  <si>
    <t>"The GOP deserves to be an opposition party for the next 20 years."</t>
  </si>
  <si>
    <t>"Publicly silent = Complicit"</t>
  </si>
  <si>
    <t>"President Trump tells advisers that he fears prosecution if he loses the election. https://www.salon.com/2020/11/02/president-trump-tells-advisers-that-he-fears-prosecution-if-he-loses-the-election-report/ "</t>
  </si>
  <si>
    <t>"As he should."</t>
  </si>
  <si>
    <t>"Republican voter backing Biden becomes first American to cast their ballot on election day. https://www.independent.co.uk/news/world/americas/us-election-2020/election-day-trump-biden-republican-democrat-new-hampshire-b1551055.html "</t>
  </si>
  <si>
    <t>Republican</t>
  </si>
  <si>
    <t>"They need to vote out the Trump senators too.  They could have constrained him but didnt."</t>
  </si>
  <si>
    <t>"I voted all blue today for the first time ever. Change is overdue."</t>
  </si>
  <si>
    <t>"Libs win the election. https://i.redd.it/1w0i28ezfzw51.png "</t>
  </si>
  <si>
    <t>"Please crap"</t>
  </si>
  <si>
    <t>"[Lakers Daily] Report. https://www.reddit.com/r/nba/comments/jn5fg5/lakers_daily_report_lebron_james_and_michael/ With perhaps the nationâ€™s most consequential election ever just one day away Los Angeles Lakers superstar LeBron James has been stepping up his activism. He has teamed up with former New York City mayor Michael Bloomberg to help ensure that felons in Florida will be able to vote. â€œThe multimillion-dollar effort by Michael Bloomberg LeBron James and other celebrities to pay off lingering court fines and fees for Florida felons could make almost 13000 of them eligible to vote in Tuesdayâ€™s election an analysis by the Tampa Bay Times/Miami Herald and ProPublica foundâ€ wrote Lawrence Mower and Langston Taylor of the Tampa Bay Times. Florida could end up being the state that decides whether President Donald Trump wins a second term or Joe Biden becomes the 46th president of the United States. In 2018 the people of the Sunshine State voted to allow felons to exercise their constitutional right to vote in elections. However earlier this year the state legislature amended the law and required that felons pay all outstanding fines and fees to be legally allowed to vote. Itâ€™s thought that allowing such residents to vote in Florida could be the tipping point that allows Biden to win there. Link to article"</t>
  </si>
  <si>
    <t>"This is why LeBron cant afford Spotify premium."</t>
  </si>
  <si>
    <t>""No matter the outcome of the election Im scared for the USA. That is all. I just wish we could all get a long and have a bit more understanding of each other. The two party system is and has been truly dividing our nation and it is saddening. I'm sure there are going to be some riots and people aren't going to want to concede either way. People have been saying this is the finale of 2020 and I agree lol. 2020 is an absolute mess. Edit: wow didn't expect this to get so much attention thanks for all the awards! Go exercise your right to vote and be safe out there everyone!"</t>
  </si>
  <si>
    <t>scared</t>
  </si>
  <si>
    <t>"From your neighbor up north we too are worried about your election outcome! Hoping for a safe voting day in the name of democracy."</t>
  </si>
  <si>
    <t>worried</t>
  </si>
  <si>
    <t>"You guys definitly need a new election system. Only two possible candidates. that will not work out anymore"</t>
  </si>
  <si>
    <t>"Dixville Notch: Joe Biden wins unanimously in the first town to announce 2020 presidential election results. https://www.9news.com.au/world/dixville-notch-first-town-in-america-to-vote-new-hampshire-ballot-cast-results/c3e78d61-5b79-4f0d-9360-b88af9118678"</t>
  </si>
  <si>
    <t>"count the votes" "but I am le tired"</t>
  </si>
  <si>
    <t>"â€œEw David!â€"</t>
  </si>
  <si>
    <t>"In 2016 Trump got two votes. So thereâ€™s that."</t>
  </si>
  <si>
    <t>"They do this every four years. They always vote at midnight or something."</t>
  </si>
  <si>
    <t>"I fucking love that this town of five votes put on the pageantry to publicize these votes.  And that they were for Biden.  Mostly that they were for Biden."</t>
  </si>
  <si>
    <t>"Ill save you a click: Biden got all 5 votes in this town that makes Schitts Creek look like Los Angeles."</t>
  </si>
  <si>
    <t>"Read a funny quip on twitter:. â€œTrumpâ€™s lawyers stepped in at vote #4â€. Lol"</t>
  </si>
  <si>
    <t>"Itâ€™s not insignificant (hardly significant either tbf) that all 5 votes went to Biden and not a single vote to Trump. In 2016 it was 4 for Hillary 2 for Trump and 1 independent in this same town. Not predicting anything but Iâ€™ll take a wee bit of good news in a fraught Election Day."</t>
  </si>
  <si>
    <t>insignificant, wee, fraught</t>
  </si>
  <si>
    <t>anger, dislike</t>
  </si>
  <si>
    <t>Toxicity Label</t>
  </si>
  <si>
    <t>Porportion</t>
  </si>
  <si>
    <t>Toxcity Score</t>
  </si>
  <si>
    <t>None</t>
  </si>
  <si>
    <t>Mean</t>
  </si>
  <si>
    <t>ADJ proportion</t>
  </si>
  <si>
    <t>OG</t>
  </si>
  <si>
    <t>Non OG</t>
  </si>
  <si>
    <t>ADJ Proportion</t>
  </si>
  <si>
    <t>Grand Mean</t>
  </si>
  <si>
    <t>??</t>
  </si>
  <si>
    <t>disgust, sadness, fear, grief, grief, rage, rage, dislike, anger, terror, loathing, sadness, fear, loathing, loathing, annoyance, grief, loathing, grief, loathing, disgust, rage, dislike, disgust, anger, dislike, grief, rage, sadness, fear, fear, annoyance, anxiety, dislike, annoyance, grief, loathing, disgust, loathing, loathing, loathing, terror, loathing, loathing, annoyance, anger, disgust, loathing, grief, sadness, fear, loathing, anger, grief, loathing, anger, annoyance, disgust, grief, anger, fear, anger, grief, fear, loathing, grief, loathing, sadness, fear, grief, grief, loathing, grief, loathing, terror, terror, grief, loathing, anxiety, loathing, disgust, loathing, disgust, grief, grief, loathing, disgust, grief, loathing, dislike, rage, grief, loathing, loathing, loathing, grief, fear, grief, loathing, anger, grief, loathing, dislike, sadness, grief, grief, loathing, grief, loathing, grief, loathing, grief, loathing, fear, anxiety, annoyance, anger, dislike, anger, dislike, grief, loathing</t>
  </si>
  <si>
    <t>No</t>
  </si>
  <si>
    <t>Yes</t>
  </si>
  <si>
    <t>Very Negative</t>
  </si>
  <si>
    <t>Very Positive</t>
  </si>
  <si>
    <t>p-value</t>
  </si>
  <si>
    <t>Negative vs. Very negative</t>
  </si>
  <si>
    <t>Negative vs. Very postive</t>
  </si>
  <si>
    <t>Non - Poster</t>
  </si>
  <si>
    <t>Very Positive vs. Positive</t>
  </si>
  <si>
    <t>p=value</t>
  </si>
  <si>
    <t>Very Negative vs. Positive</t>
  </si>
  <si>
    <t>Very Negative vs. Neutral</t>
  </si>
  <si>
    <t>Very Positive vs. Neutral</t>
  </si>
  <si>
    <t>Comments</t>
  </si>
  <si>
    <t>Poster</t>
  </si>
  <si>
    <t>Non-Toxic</t>
  </si>
  <si>
    <t>Mean Likes</t>
  </si>
  <si>
    <t>Toxic</t>
  </si>
  <si>
    <t>Post 1</t>
  </si>
  <si>
    <t>Post 2</t>
  </si>
  <si>
    <t>Post 3</t>
  </si>
  <si>
    <t>Post 4</t>
  </si>
  <si>
    <t>Post 5</t>
  </si>
  <si>
    <t>Post 6</t>
  </si>
  <si>
    <t>Post 7</t>
  </si>
  <si>
    <t>Post 8</t>
  </si>
  <si>
    <t>Post 9</t>
  </si>
  <si>
    <t>Post 10</t>
  </si>
  <si>
    <t>Post 11</t>
  </si>
  <si>
    <t>Post 12</t>
  </si>
  <si>
    <t>Post 13</t>
  </si>
  <si>
    <t>Post 14</t>
  </si>
  <si>
    <t>Post 15</t>
  </si>
  <si>
    <t>Post 16</t>
  </si>
  <si>
    <t>Post 17</t>
  </si>
  <si>
    <t>Post 18</t>
  </si>
  <si>
    <t>Post 19</t>
  </si>
  <si>
    <t>Post 20</t>
  </si>
  <si>
    <t>Post 21</t>
  </si>
  <si>
    <t>Post 22</t>
  </si>
  <si>
    <t>Post 23</t>
  </si>
  <si>
    <t>Post 24</t>
  </si>
  <si>
    <t>Post 25</t>
  </si>
  <si>
    <t>Post 26</t>
  </si>
  <si>
    <t>Post 27</t>
  </si>
  <si>
    <t>Post 28</t>
  </si>
  <si>
    <t>Post 29</t>
  </si>
  <si>
    <t>Post 30</t>
  </si>
  <si>
    <t>Post 31</t>
  </si>
  <si>
    <t>Post 32</t>
  </si>
  <si>
    <t>Sum</t>
  </si>
  <si>
    <t>t-Test: Two-Sample Assuming Unequal Variances</t>
  </si>
  <si>
    <t>Variance</t>
  </si>
  <si>
    <t>Observations</t>
  </si>
  <si>
    <t>Hypothesized Mean Difference</t>
  </si>
  <si>
    <t>df</t>
  </si>
  <si>
    <t>t Stat</t>
  </si>
  <si>
    <t>P(T&lt;=t) one-tail</t>
  </si>
  <si>
    <t>t Critical one-tail</t>
  </si>
  <si>
    <t>P(T&lt;=t) two-tail</t>
  </si>
  <si>
    <t>t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</si>
</sst>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1" fontId="0" fillId="0" borderId="0" xfId="0" applyNumberFormat="1"/>
    <xf numFmtId="0" fontId="0" fillId="33" borderId="0" xfId="0" applyFill="1"/>
    <xf numFmtId="0" fontId="0" fillId="0" borderId="10" xfId="0" applyBorder="1"/>
    <xf numFmtId="0" fontId="19" fillId="0" borderId="11"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15</xdr:col>
      <xdr:colOff>324746</xdr:colOff>
      <xdr:row>27</xdr:row>
      <xdr:rowOff>38770</xdr:rowOff>
    </xdr:to>
    <xdr:pic>
      <xdr:nvPicPr>
        <xdr:cNvPr id="2" name="Picture 1">
          <a:extLst>
            <a:ext uri="{FF2B5EF4-FFF2-40B4-BE49-F238E27FC236}">
              <a16:creationId xmlns:a16="http://schemas.microsoft.com/office/drawing/2014/main" id="{F0FAE069-B41E-3E11-767E-9AE694285456}"/>
            </a:ext>
          </a:extLst>
        </xdr:cNvPr>
        <xdr:cNvPicPr>
          <a:picLocks noChangeAspect="1"/>
        </xdr:cNvPicPr>
      </xdr:nvPicPr>
      <xdr:blipFill>
        <a:blip xmlns:r="http://schemas.openxmlformats.org/officeDocument/2006/relationships" r:embed="rId1"/>
        <a:stretch>
          <a:fillRect/>
        </a:stretch>
      </xdr:blipFill>
      <xdr:spPr>
        <a:xfrm>
          <a:off x="3048000" y="381000"/>
          <a:ext cx="6420746" cy="48012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557893</xdr:colOff>
      <xdr:row>4</xdr:row>
      <xdr:rowOff>136071</xdr:rowOff>
    </xdr:from>
    <xdr:to>
      <xdr:col>27</xdr:col>
      <xdr:colOff>243103</xdr:colOff>
      <xdr:row>29</xdr:row>
      <xdr:rowOff>174841</xdr:rowOff>
    </xdr:to>
    <xdr:pic>
      <xdr:nvPicPr>
        <xdr:cNvPr id="4" name="Picture 3">
          <a:extLst>
            <a:ext uri="{FF2B5EF4-FFF2-40B4-BE49-F238E27FC236}">
              <a16:creationId xmlns:a16="http://schemas.microsoft.com/office/drawing/2014/main" id="{3D1573BC-45C6-9A7E-D553-74C732D1BED8}"/>
            </a:ext>
          </a:extLst>
        </xdr:cNvPr>
        <xdr:cNvPicPr>
          <a:picLocks noChangeAspect="1"/>
        </xdr:cNvPicPr>
      </xdr:nvPicPr>
      <xdr:blipFill>
        <a:blip xmlns:r="http://schemas.openxmlformats.org/officeDocument/2006/relationships" r:embed="rId1"/>
        <a:stretch>
          <a:fillRect/>
        </a:stretch>
      </xdr:blipFill>
      <xdr:spPr>
        <a:xfrm>
          <a:off x="10736036" y="898071"/>
          <a:ext cx="6420746" cy="4801270"/>
        </a:xfrm>
        <a:prstGeom prst="rect">
          <a:avLst/>
        </a:prstGeom>
      </xdr:spPr>
    </xdr:pic>
    <xdr:clientData/>
  </xdr:twoCellAnchor>
  <xdr:twoCellAnchor editAs="oneCell">
    <xdr:from>
      <xdr:col>25</xdr:col>
      <xdr:colOff>299356</xdr:colOff>
      <xdr:row>34</xdr:row>
      <xdr:rowOff>13608</xdr:rowOff>
    </xdr:from>
    <xdr:to>
      <xdr:col>35</xdr:col>
      <xdr:colOff>596888</xdr:colOff>
      <xdr:row>59</xdr:row>
      <xdr:rowOff>52378</xdr:rowOff>
    </xdr:to>
    <xdr:pic>
      <xdr:nvPicPr>
        <xdr:cNvPr id="2" name="Picture 1">
          <a:extLst>
            <a:ext uri="{FF2B5EF4-FFF2-40B4-BE49-F238E27FC236}">
              <a16:creationId xmlns:a16="http://schemas.microsoft.com/office/drawing/2014/main" id="{82F8692A-9749-596D-D1A1-B290C3D7A4A2}"/>
            </a:ext>
          </a:extLst>
        </xdr:cNvPr>
        <xdr:cNvPicPr>
          <a:picLocks noChangeAspect="1"/>
        </xdr:cNvPicPr>
      </xdr:nvPicPr>
      <xdr:blipFill>
        <a:blip xmlns:r="http://schemas.openxmlformats.org/officeDocument/2006/relationships" r:embed="rId2"/>
        <a:stretch>
          <a:fillRect/>
        </a:stretch>
      </xdr:blipFill>
      <xdr:spPr>
        <a:xfrm>
          <a:off x="15988392" y="6490608"/>
          <a:ext cx="6420746" cy="4801270"/>
        </a:xfrm>
        <a:prstGeom prst="rect">
          <a:avLst/>
        </a:prstGeom>
      </xdr:spPr>
    </xdr:pic>
    <xdr:clientData/>
  </xdr:twoCellAnchor>
  <xdr:twoCellAnchor editAs="oneCell">
    <xdr:from>
      <xdr:col>13</xdr:col>
      <xdr:colOff>285752</xdr:colOff>
      <xdr:row>29</xdr:row>
      <xdr:rowOff>27216</xdr:rowOff>
    </xdr:from>
    <xdr:to>
      <xdr:col>23</xdr:col>
      <xdr:colOff>202284</xdr:colOff>
      <xdr:row>52</xdr:row>
      <xdr:rowOff>170722</xdr:rowOff>
    </xdr:to>
    <xdr:pic>
      <xdr:nvPicPr>
        <xdr:cNvPr id="5" name="Picture 4">
          <a:extLst>
            <a:ext uri="{FF2B5EF4-FFF2-40B4-BE49-F238E27FC236}">
              <a16:creationId xmlns:a16="http://schemas.microsoft.com/office/drawing/2014/main" id="{9CC11BCC-0FE9-C6A0-220B-3949E98843C1}"/>
            </a:ext>
          </a:extLst>
        </xdr:cNvPr>
        <xdr:cNvPicPr>
          <a:picLocks noChangeAspect="1"/>
        </xdr:cNvPicPr>
      </xdr:nvPicPr>
      <xdr:blipFill>
        <a:blip xmlns:r="http://schemas.openxmlformats.org/officeDocument/2006/relationships" r:embed="rId3"/>
        <a:stretch>
          <a:fillRect/>
        </a:stretch>
      </xdr:blipFill>
      <xdr:spPr>
        <a:xfrm>
          <a:off x="8245931" y="5551716"/>
          <a:ext cx="6420746" cy="4525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52108</xdr:colOff>
      <xdr:row>1</xdr:row>
      <xdr:rowOff>79562</xdr:rowOff>
    </xdr:from>
    <xdr:to>
      <xdr:col>20</xdr:col>
      <xdr:colOff>372371</xdr:colOff>
      <xdr:row>26</xdr:row>
      <xdr:rowOff>118332</xdr:rowOff>
    </xdr:to>
    <xdr:pic>
      <xdr:nvPicPr>
        <xdr:cNvPr id="2" name="Picture 1">
          <a:extLst>
            <a:ext uri="{FF2B5EF4-FFF2-40B4-BE49-F238E27FC236}">
              <a16:creationId xmlns:a16="http://schemas.microsoft.com/office/drawing/2014/main" id="{A0992789-2C2A-328B-1A24-C6C05D12CA5B}"/>
            </a:ext>
          </a:extLst>
        </xdr:cNvPr>
        <xdr:cNvPicPr>
          <a:picLocks noChangeAspect="1"/>
        </xdr:cNvPicPr>
      </xdr:nvPicPr>
      <xdr:blipFill>
        <a:blip xmlns:r="http://schemas.openxmlformats.org/officeDocument/2006/relationships" r:embed="rId1"/>
        <a:stretch>
          <a:fillRect/>
        </a:stretch>
      </xdr:blipFill>
      <xdr:spPr>
        <a:xfrm>
          <a:off x="6103284" y="270062"/>
          <a:ext cx="6371440" cy="4801270"/>
        </a:xfrm>
        <a:prstGeom prst="rect">
          <a:avLst/>
        </a:prstGeom>
      </xdr:spPr>
    </xdr:pic>
    <xdr:clientData/>
  </xdr:twoCellAnchor>
  <xdr:twoCellAnchor editAs="oneCell">
    <xdr:from>
      <xdr:col>5</xdr:col>
      <xdr:colOff>425824</xdr:colOff>
      <xdr:row>23</xdr:row>
      <xdr:rowOff>44823</xdr:rowOff>
    </xdr:from>
    <xdr:to>
      <xdr:col>16</xdr:col>
      <xdr:colOff>190276</xdr:colOff>
      <xdr:row>48</xdr:row>
      <xdr:rowOff>83593</xdr:rowOff>
    </xdr:to>
    <xdr:pic>
      <xdr:nvPicPr>
        <xdr:cNvPr id="3" name="Picture 2">
          <a:extLst>
            <a:ext uri="{FF2B5EF4-FFF2-40B4-BE49-F238E27FC236}">
              <a16:creationId xmlns:a16="http://schemas.microsoft.com/office/drawing/2014/main" id="{1EB35243-7712-5C73-8307-78D3BC58693F}"/>
            </a:ext>
          </a:extLst>
        </xdr:cNvPr>
        <xdr:cNvPicPr>
          <a:picLocks noChangeAspect="1"/>
        </xdr:cNvPicPr>
      </xdr:nvPicPr>
      <xdr:blipFill>
        <a:blip xmlns:r="http://schemas.openxmlformats.org/officeDocument/2006/relationships" r:embed="rId2"/>
        <a:stretch>
          <a:fillRect/>
        </a:stretch>
      </xdr:blipFill>
      <xdr:spPr>
        <a:xfrm>
          <a:off x="3451412" y="4426323"/>
          <a:ext cx="6420746" cy="4801270"/>
        </a:xfrm>
        <a:prstGeom prst="rect">
          <a:avLst/>
        </a:prstGeom>
      </xdr:spPr>
    </xdr:pic>
    <xdr:clientData/>
  </xdr:twoCellAnchor>
  <xdr:twoCellAnchor editAs="oneCell">
    <xdr:from>
      <xdr:col>15</xdr:col>
      <xdr:colOff>493058</xdr:colOff>
      <xdr:row>25</xdr:row>
      <xdr:rowOff>145676</xdr:rowOff>
    </xdr:from>
    <xdr:to>
      <xdr:col>25</xdr:col>
      <xdr:colOff>262469</xdr:colOff>
      <xdr:row>50</xdr:row>
      <xdr:rowOff>184446</xdr:rowOff>
    </xdr:to>
    <xdr:pic>
      <xdr:nvPicPr>
        <xdr:cNvPr id="4" name="Picture 3">
          <a:extLst>
            <a:ext uri="{FF2B5EF4-FFF2-40B4-BE49-F238E27FC236}">
              <a16:creationId xmlns:a16="http://schemas.microsoft.com/office/drawing/2014/main" id="{78D18FCB-E23F-C876-A08A-17E3E3523AB3}"/>
            </a:ext>
          </a:extLst>
        </xdr:cNvPr>
        <xdr:cNvPicPr>
          <a:picLocks noChangeAspect="1"/>
        </xdr:cNvPicPr>
      </xdr:nvPicPr>
      <xdr:blipFill>
        <a:blip xmlns:r="http://schemas.openxmlformats.org/officeDocument/2006/relationships" r:embed="rId3"/>
        <a:stretch>
          <a:fillRect/>
        </a:stretch>
      </xdr:blipFill>
      <xdr:spPr>
        <a:xfrm>
          <a:off x="9569823" y="4908176"/>
          <a:ext cx="5820587" cy="4801270"/>
        </a:xfrm>
        <a:prstGeom prst="rect">
          <a:avLst/>
        </a:prstGeom>
      </xdr:spPr>
    </xdr:pic>
    <xdr:clientData/>
  </xdr:twoCellAnchor>
  <xdr:twoCellAnchor editAs="oneCell">
    <xdr:from>
      <xdr:col>13</xdr:col>
      <xdr:colOff>0</xdr:colOff>
      <xdr:row>53</xdr:row>
      <xdr:rowOff>0</xdr:rowOff>
    </xdr:from>
    <xdr:to>
      <xdr:col>22</xdr:col>
      <xdr:colOff>309695</xdr:colOff>
      <xdr:row>78</xdr:row>
      <xdr:rowOff>38770</xdr:rowOff>
    </xdr:to>
    <xdr:pic>
      <xdr:nvPicPr>
        <xdr:cNvPr id="5" name="Picture 4">
          <a:extLst>
            <a:ext uri="{FF2B5EF4-FFF2-40B4-BE49-F238E27FC236}">
              <a16:creationId xmlns:a16="http://schemas.microsoft.com/office/drawing/2014/main" id="{0E8C79C5-DC25-8CA1-4E4B-33473102C3EE}"/>
            </a:ext>
          </a:extLst>
        </xdr:cNvPr>
        <xdr:cNvPicPr>
          <a:picLocks noChangeAspect="1"/>
        </xdr:cNvPicPr>
      </xdr:nvPicPr>
      <xdr:blipFill>
        <a:blip xmlns:r="http://schemas.openxmlformats.org/officeDocument/2006/relationships" r:embed="rId4"/>
        <a:stretch>
          <a:fillRect/>
        </a:stretch>
      </xdr:blipFill>
      <xdr:spPr>
        <a:xfrm>
          <a:off x="7960179" y="10096500"/>
          <a:ext cx="5820587" cy="48012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143996</xdr:colOff>
      <xdr:row>3</xdr:row>
      <xdr:rowOff>16809</xdr:rowOff>
    </xdr:from>
    <xdr:to>
      <xdr:col>17</xdr:col>
      <xdr:colOff>221057</xdr:colOff>
      <xdr:row>27</xdr:row>
      <xdr:rowOff>122237</xdr:rowOff>
    </xdr:to>
    <xdr:pic>
      <xdr:nvPicPr>
        <xdr:cNvPr id="2" name="Picture 1">
          <a:extLst>
            <a:ext uri="{FF2B5EF4-FFF2-40B4-BE49-F238E27FC236}">
              <a16:creationId xmlns:a16="http://schemas.microsoft.com/office/drawing/2014/main" id="{CEC98EA4-AFFF-74D1-3819-AD936D8D34E7}"/>
            </a:ext>
          </a:extLst>
        </xdr:cNvPr>
        <xdr:cNvPicPr>
          <a:picLocks noChangeAspect="1"/>
        </xdr:cNvPicPr>
      </xdr:nvPicPr>
      <xdr:blipFill>
        <a:blip xmlns:r="http://schemas.openxmlformats.org/officeDocument/2006/relationships" r:embed="rId1"/>
        <a:stretch>
          <a:fillRect/>
        </a:stretch>
      </xdr:blipFill>
      <xdr:spPr>
        <a:xfrm>
          <a:off x="4379820" y="588309"/>
          <a:ext cx="6128237" cy="4677428"/>
        </a:xfrm>
        <a:prstGeom prst="rect">
          <a:avLst/>
        </a:prstGeom>
      </xdr:spPr>
    </xdr:pic>
    <xdr:clientData/>
  </xdr:twoCellAnchor>
  <xdr:twoCellAnchor editAs="oneCell">
    <xdr:from>
      <xdr:col>7</xdr:col>
      <xdr:colOff>190501</xdr:colOff>
      <xdr:row>29</xdr:row>
      <xdr:rowOff>100853</xdr:rowOff>
    </xdr:from>
    <xdr:to>
      <xdr:col>17</xdr:col>
      <xdr:colOff>242590</xdr:colOff>
      <xdr:row>51</xdr:row>
      <xdr:rowOff>83592</xdr:rowOff>
    </xdr:to>
    <xdr:pic>
      <xdr:nvPicPr>
        <xdr:cNvPr id="3" name="Picture 2">
          <a:extLst>
            <a:ext uri="{FF2B5EF4-FFF2-40B4-BE49-F238E27FC236}">
              <a16:creationId xmlns:a16="http://schemas.microsoft.com/office/drawing/2014/main" id="{46F0E873-251D-1555-F352-C607BCCC82ED}"/>
            </a:ext>
          </a:extLst>
        </xdr:cNvPr>
        <xdr:cNvPicPr>
          <a:picLocks noChangeAspect="1"/>
        </xdr:cNvPicPr>
      </xdr:nvPicPr>
      <xdr:blipFill>
        <a:blip xmlns:r="http://schemas.openxmlformats.org/officeDocument/2006/relationships" r:embed="rId2"/>
        <a:stretch>
          <a:fillRect/>
        </a:stretch>
      </xdr:blipFill>
      <xdr:spPr>
        <a:xfrm>
          <a:off x="4426325" y="5625353"/>
          <a:ext cx="6103265" cy="41737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314325</xdr:colOff>
      <xdr:row>85</xdr:row>
      <xdr:rowOff>0</xdr:rowOff>
    </xdr:from>
    <xdr:to>
      <xdr:col>12</xdr:col>
      <xdr:colOff>29471</xdr:colOff>
      <xdr:row>110</xdr:row>
      <xdr:rowOff>38770</xdr:rowOff>
    </xdr:to>
    <xdr:pic>
      <xdr:nvPicPr>
        <xdr:cNvPr id="2" name="Picture 1">
          <a:extLst>
            <a:ext uri="{FF2B5EF4-FFF2-40B4-BE49-F238E27FC236}">
              <a16:creationId xmlns:a16="http://schemas.microsoft.com/office/drawing/2014/main" id="{EC5D814E-2114-3289-C896-9CC23F4420BD}"/>
            </a:ext>
          </a:extLst>
        </xdr:cNvPr>
        <xdr:cNvPicPr>
          <a:picLocks noChangeAspect="1"/>
        </xdr:cNvPicPr>
      </xdr:nvPicPr>
      <xdr:blipFill>
        <a:blip xmlns:r="http://schemas.openxmlformats.org/officeDocument/2006/relationships" r:embed="rId1"/>
        <a:stretch>
          <a:fillRect/>
        </a:stretch>
      </xdr:blipFill>
      <xdr:spPr>
        <a:xfrm>
          <a:off x="923925" y="16192500"/>
          <a:ext cx="6420746" cy="480127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533400</xdr:colOff>
      <xdr:row>1</xdr:row>
      <xdr:rowOff>187499</xdr:rowOff>
    </xdr:from>
    <xdr:to>
      <xdr:col>23</xdr:col>
      <xdr:colOff>429588</xdr:colOff>
      <xdr:row>21</xdr:row>
      <xdr:rowOff>124494</xdr:rowOff>
    </xdr:to>
    <xdr:pic>
      <xdr:nvPicPr>
        <xdr:cNvPr id="2" name="Picture 1">
          <a:extLst>
            <a:ext uri="{FF2B5EF4-FFF2-40B4-BE49-F238E27FC236}">
              <a16:creationId xmlns:a16="http://schemas.microsoft.com/office/drawing/2014/main" id="{D995D5F8-C4A7-D907-C680-EBF1746BBC8E}"/>
            </a:ext>
          </a:extLst>
        </xdr:cNvPr>
        <xdr:cNvPicPr>
          <a:picLocks noChangeAspect="1"/>
        </xdr:cNvPicPr>
      </xdr:nvPicPr>
      <xdr:blipFill>
        <a:blip xmlns:r="http://schemas.openxmlformats.org/officeDocument/2006/relationships" r:embed="rId1"/>
        <a:stretch>
          <a:fillRect/>
        </a:stretch>
      </xdr:blipFill>
      <xdr:spPr>
        <a:xfrm>
          <a:off x="9067800" y="377999"/>
          <a:ext cx="5382588" cy="3746995"/>
        </a:xfrm>
        <a:prstGeom prst="rect">
          <a:avLst/>
        </a:prstGeom>
      </xdr:spPr>
    </xdr:pic>
    <xdr:clientData/>
  </xdr:twoCellAnchor>
  <xdr:twoCellAnchor editAs="oneCell">
    <xdr:from>
      <xdr:col>9</xdr:col>
      <xdr:colOff>123825</xdr:colOff>
      <xdr:row>24</xdr:row>
      <xdr:rowOff>149479</xdr:rowOff>
    </xdr:from>
    <xdr:to>
      <xdr:col>18</xdr:col>
      <xdr:colOff>514350</xdr:colOff>
      <xdr:row>47</xdr:row>
      <xdr:rowOff>162594</xdr:rowOff>
    </xdr:to>
    <xdr:pic>
      <xdr:nvPicPr>
        <xdr:cNvPr id="3" name="Picture 2">
          <a:extLst>
            <a:ext uri="{FF2B5EF4-FFF2-40B4-BE49-F238E27FC236}">
              <a16:creationId xmlns:a16="http://schemas.microsoft.com/office/drawing/2014/main" id="{2569C8AE-9385-5BD9-F34F-5FAF3BCAAF83}"/>
            </a:ext>
          </a:extLst>
        </xdr:cNvPr>
        <xdr:cNvPicPr>
          <a:picLocks noChangeAspect="1"/>
        </xdr:cNvPicPr>
      </xdr:nvPicPr>
      <xdr:blipFill>
        <a:blip xmlns:r="http://schemas.openxmlformats.org/officeDocument/2006/relationships" r:embed="rId2"/>
        <a:stretch>
          <a:fillRect/>
        </a:stretch>
      </xdr:blipFill>
      <xdr:spPr>
        <a:xfrm>
          <a:off x="5610225" y="4721479"/>
          <a:ext cx="5876925" cy="4394615"/>
        </a:xfrm>
        <a:prstGeom prst="rect">
          <a:avLst/>
        </a:prstGeom>
      </xdr:spPr>
    </xdr:pic>
    <xdr:clientData/>
  </xdr:twoCellAnchor>
  <xdr:twoCellAnchor editAs="oneCell">
    <xdr:from>
      <xdr:col>19</xdr:col>
      <xdr:colOff>76200</xdr:colOff>
      <xdr:row>26</xdr:row>
      <xdr:rowOff>19050</xdr:rowOff>
    </xdr:from>
    <xdr:to>
      <xdr:col>29</xdr:col>
      <xdr:colOff>400946</xdr:colOff>
      <xdr:row>51</xdr:row>
      <xdr:rowOff>57820</xdr:rowOff>
    </xdr:to>
    <xdr:pic>
      <xdr:nvPicPr>
        <xdr:cNvPr id="4" name="Picture 3">
          <a:extLst>
            <a:ext uri="{FF2B5EF4-FFF2-40B4-BE49-F238E27FC236}">
              <a16:creationId xmlns:a16="http://schemas.microsoft.com/office/drawing/2014/main" id="{ED4BEF2A-159D-96F0-4352-DB2AA879C0EC}"/>
            </a:ext>
          </a:extLst>
        </xdr:cNvPr>
        <xdr:cNvPicPr>
          <a:picLocks noChangeAspect="1"/>
        </xdr:cNvPicPr>
      </xdr:nvPicPr>
      <xdr:blipFill>
        <a:blip xmlns:r="http://schemas.openxmlformats.org/officeDocument/2006/relationships" r:embed="rId3"/>
        <a:stretch>
          <a:fillRect/>
        </a:stretch>
      </xdr:blipFill>
      <xdr:spPr>
        <a:xfrm>
          <a:off x="11658600" y="4972050"/>
          <a:ext cx="6420746" cy="48012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0ECB2-9095-4248-A167-245E062812A0}">
  <dimension ref="A1:R162"/>
  <sheetViews>
    <sheetView workbookViewId="0">
      <selection activeCell="B1" sqref="B1:B1048576"/>
    </sheetView>
  </sheetViews>
  <sheetFormatPr defaultRowHeight="15" x14ac:dyDescent="0.25"/>
  <sheetData>
    <row r="1" spans="1:17" x14ac:dyDescent="0.25">
      <c r="A1" t="s">
        <v>0</v>
      </c>
      <c r="B1" t="s">
        <v>1</v>
      </c>
      <c r="C1" t="s">
        <v>2</v>
      </c>
      <c r="D1" t="s">
        <v>3</v>
      </c>
      <c r="E1" t="s">
        <v>4</v>
      </c>
      <c r="F1" t="s">
        <v>5</v>
      </c>
      <c r="G1" t="s">
        <v>6</v>
      </c>
      <c r="H1" t="s">
        <v>7</v>
      </c>
      <c r="I1" t="s">
        <v>243</v>
      </c>
      <c r="J1" t="s">
        <v>245</v>
      </c>
      <c r="K1" t="s">
        <v>8</v>
      </c>
      <c r="L1" t="s">
        <v>244</v>
      </c>
      <c r="M1" t="s">
        <v>9</v>
      </c>
      <c r="N1" t="s">
        <v>10</v>
      </c>
    </row>
    <row r="2" spans="1:17" x14ac:dyDescent="0.25">
      <c r="A2" t="s">
        <v>11</v>
      </c>
      <c r="B2">
        <v>199</v>
      </c>
      <c r="C2">
        <v>1</v>
      </c>
      <c r="D2">
        <v>1</v>
      </c>
      <c r="E2">
        <v>23342</v>
      </c>
      <c r="F2">
        <v>15</v>
      </c>
      <c r="G2" t="s">
        <v>12</v>
      </c>
      <c r="H2">
        <v>6.7852502999999995E-2</v>
      </c>
      <c r="I2">
        <v>1</v>
      </c>
      <c r="J2">
        <v>0.89249140000000005</v>
      </c>
      <c r="K2">
        <v>1</v>
      </c>
      <c r="L2">
        <f>K2/F2</f>
        <v>6.6666666666666666E-2</v>
      </c>
      <c r="M2" t="s">
        <v>13</v>
      </c>
      <c r="N2" t="s">
        <v>14</v>
      </c>
    </row>
    <row r="3" spans="1:17" x14ac:dyDescent="0.25">
      <c r="A3" t="s">
        <v>15</v>
      </c>
      <c r="B3">
        <v>0</v>
      </c>
      <c r="C3">
        <v>0</v>
      </c>
      <c r="D3">
        <v>1</v>
      </c>
      <c r="E3">
        <v>1333</v>
      </c>
      <c r="F3">
        <v>14</v>
      </c>
      <c r="G3" t="s">
        <v>12</v>
      </c>
      <c r="H3">
        <v>0.75812933599999999</v>
      </c>
      <c r="I3">
        <v>1</v>
      </c>
      <c r="J3">
        <v>0.99970358599999998</v>
      </c>
      <c r="K3">
        <v>1</v>
      </c>
      <c r="L3">
        <f t="shared" ref="L3:L66" si="0">K3/F3</f>
        <v>7.1428571428571425E-2</v>
      </c>
      <c r="M3" t="s">
        <v>16</v>
      </c>
      <c r="N3" t="s">
        <v>17</v>
      </c>
      <c r="O3" t="s">
        <v>18</v>
      </c>
    </row>
    <row r="4" spans="1:17" x14ac:dyDescent="0.25">
      <c r="A4" t="s">
        <v>19</v>
      </c>
      <c r="B4">
        <v>0</v>
      </c>
      <c r="C4">
        <v>0</v>
      </c>
      <c r="D4">
        <v>1</v>
      </c>
      <c r="E4">
        <v>1282</v>
      </c>
      <c r="F4">
        <v>67</v>
      </c>
      <c r="G4" t="s">
        <v>12</v>
      </c>
      <c r="H4">
        <v>3.2928225999999998E-2</v>
      </c>
      <c r="I4">
        <v>1</v>
      </c>
      <c r="J4">
        <v>0.98862260599999996</v>
      </c>
      <c r="K4">
        <v>0</v>
      </c>
      <c r="L4">
        <f t="shared" si="0"/>
        <v>0</v>
      </c>
    </row>
    <row r="5" spans="1:17" x14ac:dyDescent="0.25">
      <c r="A5" t="s">
        <v>20</v>
      </c>
      <c r="B5">
        <v>0</v>
      </c>
      <c r="C5">
        <v>0</v>
      </c>
      <c r="D5">
        <v>1</v>
      </c>
      <c r="E5">
        <v>1355</v>
      </c>
      <c r="F5">
        <v>40</v>
      </c>
      <c r="G5" t="s">
        <v>21</v>
      </c>
      <c r="H5">
        <v>0.103714324</v>
      </c>
      <c r="I5">
        <v>1</v>
      </c>
      <c r="J5">
        <v>0.97249627100000002</v>
      </c>
      <c r="K5">
        <v>1</v>
      </c>
      <c r="L5">
        <f t="shared" si="0"/>
        <v>2.5000000000000001E-2</v>
      </c>
      <c r="M5" t="s">
        <v>22</v>
      </c>
      <c r="N5" t="s">
        <v>23</v>
      </c>
      <c r="O5" t="s">
        <v>24</v>
      </c>
    </row>
    <row r="6" spans="1:17" x14ac:dyDescent="0.25">
      <c r="A6" t="s">
        <v>25</v>
      </c>
      <c r="B6">
        <v>0</v>
      </c>
      <c r="C6">
        <v>0</v>
      </c>
      <c r="D6">
        <v>1</v>
      </c>
      <c r="E6">
        <v>3100</v>
      </c>
      <c r="F6">
        <v>46</v>
      </c>
      <c r="G6" t="s">
        <v>12</v>
      </c>
      <c r="H6">
        <v>0.99995810600000001</v>
      </c>
      <c r="I6">
        <v>1</v>
      </c>
      <c r="J6">
        <v>0.99976271400000005</v>
      </c>
      <c r="K6">
        <v>4</v>
      </c>
      <c r="L6">
        <f t="shared" si="0"/>
        <v>8.6956521739130432E-2</v>
      </c>
      <c r="M6" t="s">
        <v>26</v>
      </c>
      <c r="N6" t="s">
        <v>27</v>
      </c>
      <c r="O6" t="s">
        <v>28</v>
      </c>
      <c r="P6" t="s">
        <v>29</v>
      </c>
      <c r="Q6" t="s">
        <v>30</v>
      </c>
    </row>
    <row r="7" spans="1:17" x14ac:dyDescent="0.25">
      <c r="A7" t="s">
        <v>31</v>
      </c>
      <c r="B7">
        <v>0</v>
      </c>
      <c r="C7">
        <v>0</v>
      </c>
      <c r="D7">
        <v>1</v>
      </c>
      <c r="E7">
        <v>1969</v>
      </c>
      <c r="F7">
        <v>37</v>
      </c>
      <c r="G7" t="s">
        <v>12</v>
      </c>
      <c r="H7">
        <v>0.77492137000000005</v>
      </c>
      <c r="I7">
        <v>1</v>
      </c>
      <c r="J7">
        <v>0.99848806899999998</v>
      </c>
      <c r="K7">
        <v>1</v>
      </c>
      <c r="L7">
        <f t="shared" si="0"/>
        <v>2.7027027027027029E-2</v>
      </c>
      <c r="M7" t="s">
        <v>32</v>
      </c>
      <c r="N7" t="s">
        <v>33</v>
      </c>
    </row>
    <row r="8" spans="1:17" x14ac:dyDescent="0.25">
      <c r="A8" t="s">
        <v>34</v>
      </c>
      <c r="B8">
        <v>0</v>
      </c>
      <c r="C8">
        <v>0</v>
      </c>
      <c r="D8">
        <v>1</v>
      </c>
      <c r="E8">
        <v>1285</v>
      </c>
      <c r="F8">
        <v>46</v>
      </c>
      <c r="G8" t="s">
        <v>12</v>
      </c>
      <c r="H8">
        <v>0.99948333099999997</v>
      </c>
      <c r="I8">
        <v>1</v>
      </c>
      <c r="J8">
        <v>0.99983203399999998</v>
      </c>
      <c r="K8">
        <v>3</v>
      </c>
      <c r="L8">
        <f t="shared" si="0"/>
        <v>6.5217391304347824E-2</v>
      </c>
    </row>
    <row r="9" spans="1:17" x14ac:dyDescent="0.25">
      <c r="A9" t="s">
        <v>35</v>
      </c>
      <c r="B9">
        <v>196</v>
      </c>
      <c r="C9">
        <v>1</v>
      </c>
      <c r="D9">
        <v>2</v>
      </c>
      <c r="E9">
        <v>16063</v>
      </c>
      <c r="F9">
        <v>9</v>
      </c>
      <c r="G9" t="s">
        <v>12</v>
      </c>
      <c r="H9">
        <v>1.7501612999999999E-2</v>
      </c>
      <c r="I9">
        <v>0</v>
      </c>
      <c r="J9">
        <v>0.99959832400000004</v>
      </c>
      <c r="K9">
        <v>0</v>
      </c>
      <c r="L9">
        <f t="shared" si="0"/>
        <v>0</v>
      </c>
    </row>
    <row r="10" spans="1:17" x14ac:dyDescent="0.25">
      <c r="A10" t="s">
        <v>36</v>
      </c>
      <c r="B10">
        <v>0</v>
      </c>
      <c r="C10">
        <v>0</v>
      </c>
      <c r="D10">
        <v>2</v>
      </c>
      <c r="E10">
        <v>1032</v>
      </c>
      <c r="F10">
        <v>37</v>
      </c>
      <c r="G10" t="s">
        <v>12</v>
      </c>
      <c r="H10">
        <v>5.755133E-3</v>
      </c>
      <c r="I10">
        <v>0</v>
      </c>
      <c r="J10">
        <v>0.99948525399999999</v>
      </c>
      <c r="K10">
        <v>1</v>
      </c>
      <c r="L10">
        <f t="shared" si="0"/>
        <v>2.7027027027027029E-2</v>
      </c>
    </row>
    <row r="11" spans="1:17" x14ac:dyDescent="0.25">
      <c r="A11" t="s">
        <v>37</v>
      </c>
      <c r="B11">
        <v>0</v>
      </c>
      <c r="C11">
        <v>0</v>
      </c>
      <c r="D11">
        <v>2</v>
      </c>
      <c r="E11">
        <v>1932</v>
      </c>
      <c r="F11">
        <v>89</v>
      </c>
      <c r="G11" t="s">
        <v>38</v>
      </c>
      <c r="H11">
        <v>3.3228039999999999E-3</v>
      </c>
      <c r="I11">
        <v>0</v>
      </c>
      <c r="J11">
        <v>0.99960142399999996</v>
      </c>
      <c r="K11">
        <v>0</v>
      </c>
      <c r="L11">
        <f t="shared" si="0"/>
        <v>0</v>
      </c>
    </row>
    <row r="12" spans="1:17" x14ac:dyDescent="0.25">
      <c r="A12" t="s">
        <v>39</v>
      </c>
      <c r="B12">
        <v>0</v>
      </c>
      <c r="C12">
        <v>0</v>
      </c>
      <c r="D12">
        <v>2</v>
      </c>
      <c r="E12">
        <v>1897</v>
      </c>
      <c r="F12">
        <v>54</v>
      </c>
      <c r="G12" t="s">
        <v>38</v>
      </c>
      <c r="H12">
        <v>2.534498E-3</v>
      </c>
      <c r="I12">
        <v>0</v>
      </c>
      <c r="J12">
        <v>0.99963295500000005</v>
      </c>
      <c r="K12">
        <v>0</v>
      </c>
      <c r="L12">
        <f t="shared" si="0"/>
        <v>0</v>
      </c>
    </row>
    <row r="13" spans="1:17" x14ac:dyDescent="0.25">
      <c r="A13" t="s">
        <v>40</v>
      </c>
      <c r="B13">
        <v>195</v>
      </c>
      <c r="C13">
        <v>1</v>
      </c>
      <c r="D13">
        <v>3</v>
      </c>
      <c r="E13">
        <v>73362</v>
      </c>
      <c r="F13">
        <v>4</v>
      </c>
      <c r="G13" t="s">
        <v>12</v>
      </c>
      <c r="H13">
        <v>1.0717796E-2</v>
      </c>
      <c r="I13">
        <v>0</v>
      </c>
      <c r="J13">
        <v>0.99962329900000002</v>
      </c>
      <c r="K13">
        <v>0</v>
      </c>
      <c r="L13">
        <f t="shared" si="0"/>
        <v>0</v>
      </c>
    </row>
    <row r="14" spans="1:17" x14ac:dyDescent="0.25">
      <c r="A14" t="s">
        <v>41</v>
      </c>
      <c r="B14">
        <v>0</v>
      </c>
      <c r="C14">
        <v>0</v>
      </c>
      <c r="D14">
        <v>3</v>
      </c>
      <c r="E14">
        <v>1145</v>
      </c>
      <c r="F14">
        <v>12</v>
      </c>
      <c r="G14" t="s">
        <v>12</v>
      </c>
      <c r="H14">
        <v>7.9701440000000002E-3</v>
      </c>
      <c r="I14">
        <v>1</v>
      </c>
      <c r="J14">
        <v>0.99262165999999996</v>
      </c>
      <c r="K14">
        <v>0</v>
      </c>
      <c r="L14">
        <f t="shared" si="0"/>
        <v>0</v>
      </c>
    </row>
    <row r="15" spans="1:17" x14ac:dyDescent="0.25">
      <c r="A15" t="s">
        <v>42</v>
      </c>
      <c r="B15">
        <v>0</v>
      </c>
      <c r="C15">
        <v>0</v>
      </c>
      <c r="D15">
        <v>3</v>
      </c>
      <c r="E15">
        <v>4121</v>
      </c>
      <c r="F15">
        <v>24</v>
      </c>
      <c r="G15" t="s">
        <v>43</v>
      </c>
      <c r="H15">
        <v>4.5823150999999999E-2</v>
      </c>
      <c r="I15">
        <v>0</v>
      </c>
      <c r="J15">
        <v>0.99948847299999999</v>
      </c>
      <c r="K15">
        <v>0</v>
      </c>
      <c r="L15">
        <f t="shared" si="0"/>
        <v>0</v>
      </c>
    </row>
    <row r="16" spans="1:17" x14ac:dyDescent="0.25">
      <c r="A16" t="s">
        <v>44</v>
      </c>
      <c r="B16">
        <v>0</v>
      </c>
      <c r="C16">
        <v>0</v>
      </c>
      <c r="D16">
        <v>3</v>
      </c>
      <c r="E16">
        <v>1058</v>
      </c>
      <c r="F16">
        <v>53</v>
      </c>
      <c r="G16" t="s">
        <v>43</v>
      </c>
      <c r="H16">
        <v>0.88074471499999996</v>
      </c>
      <c r="I16">
        <v>1</v>
      </c>
      <c r="J16">
        <v>0.99966275699999996</v>
      </c>
      <c r="K16">
        <v>2</v>
      </c>
      <c r="L16">
        <f t="shared" si="0"/>
        <v>3.7735849056603772E-2</v>
      </c>
      <c r="M16" t="s">
        <v>45</v>
      </c>
      <c r="N16" t="s">
        <v>46</v>
      </c>
      <c r="O16" t="s">
        <v>46</v>
      </c>
    </row>
    <row r="17" spans="1:16" x14ac:dyDescent="0.25">
      <c r="A17" t="s">
        <v>47</v>
      </c>
      <c r="B17">
        <v>195</v>
      </c>
      <c r="C17">
        <v>1</v>
      </c>
      <c r="D17">
        <v>4</v>
      </c>
      <c r="E17">
        <v>29031</v>
      </c>
      <c r="F17">
        <v>6</v>
      </c>
      <c r="G17" t="s">
        <v>12</v>
      </c>
      <c r="H17">
        <v>2.154736E-3</v>
      </c>
      <c r="I17">
        <v>0</v>
      </c>
      <c r="J17">
        <v>0.99962949800000001</v>
      </c>
      <c r="K17">
        <v>0</v>
      </c>
      <c r="L17">
        <f t="shared" si="0"/>
        <v>0</v>
      </c>
    </row>
    <row r="18" spans="1:16" x14ac:dyDescent="0.25">
      <c r="A18" t="s">
        <v>48</v>
      </c>
      <c r="B18">
        <v>0</v>
      </c>
      <c r="C18">
        <v>0</v>
      </c>
      <c r="D18">
        <v>4</v>
      </c>
      <c r="E18">
        <v>1807</v>
      </c>
      <c r="F18">
        <v>27</v>
      </c>
      <c r="G18" t="s">
        <v>38</v>
      </c>
      <c r="H18">
        <v>0.31357614900000003</v>
      </c>
      <c r="I18">
        <v>0</v>
      </c>
      <c r="J18">
        <v>0.99670058500000003</v>
      </c>
      <c r="K18">
        <v>1</v>
      </c>
      <c r="L18">
        <f t="shared" si="0"/>
        <v>3.7037037037037035E-2</v>
      </c>
      <c r="M18" t="s">
        <v>49</v>
      </c>
      <c r="N18" t="s">
        <v>50</v>
      </c>
    </row>
    <row r="19" spans="1:16" x14ac:dyDescent="0.25">
      <c r="A19" t="s">
        <v>51</v>
      </c>
      <c r="B19">
        <v>198</v>
      </c>
      <c r="C19">
        <v>1</v>
      </c>
      <c r="D19">
        <v>5</v>
      </c>
      <c r="E19">
        <v>44733</v>
      </c>
      <c r="F19">
        <v>12</v>
      </c>
      <c r="G19" t="s">
        <v>12</v>
      </c>
      <c r="H19">
        <v>1.4029244E-2</v>
      </c>
      <c r="I19">
        <v>0</v>
      </c>
      <c r="J19">
        <v>0.99940669500000001</v>
      </c>
      <c r="K19">
        <v>0</v>
      </c>
      <c r="L19">
        <f t="shared" si="0"/>
        <v>0</v>
      </c>
    </row>
    <row r="20" spans="1:16" x14ac:dyDescent="0.25">
      <c r="A20" t="s">
        <v>52</v>
      </c>
      <c r="B20">
        <v>0</v>
      </c>
      <c r="C20">
        <v>0</v>
      </c>
      <c r="D20">
        <v>5</v>
      </c>
      <c r="E20">
        <v>1539</v>
      </c>
      <c r="F20">
        <v>16</v>
      </c>
      <c r="G20" t="s">
        <v>12</v>
      </c>
      <c r="H20">
        <v>4.5756879999999996E-3</v>
      </c>
      <c r="I20">
        <v>0</v>
      </c>
      <c r="J20">
        <v>0.99966085000000005</v>
      </c>
      <c r="K20">
        <v>0</v>
      </c>
      <c r="L20">
        <f t="shared" si="0"/>
        <v>0</v>
      </c>
    </row>
    <row r="21" spans="1:16" x14ac:dyDescent="0.25">
      <c r="A21" t="s">
        <v>53</v>
      </c>
      <c r="B21">
        <v>0</v>
      </c>
      <c r="C21">
        <v>0</v>
      </c>
      <c r="D21">
        <v>5</v>
      </c>
      <c r="E21">
        <v>4074</v>
      </c>
      <c r="F21">
        <v>181</v>
      </c>
      <c r="G21" t="s">
        <v>12</v>
      </c>
      <c r="H21">
        <v>3.6893830000000001E-3</v>
      </c>
      <c r="I21">
        <v>0</v>
      </c>
      <c r="J21">
        <v>0.99881410599999998</v>
      </c>
      <c r="K21">
        <v>1</v>
      </c>
      <c r="L21">
        <f t="shared" si="0"/>
        <v>5.5248618784530384E-3</v>
      </c>
      <c r="M21" t="s">
        <v>54</v>
      </c>
      <c r="N21" t="s">
        <v>23</v>
      </c>
      <c r="O21" t="s">
        <v>46</v>
      </c>
    </row>
    <row r="22" spans="1:16" x14ac:dyDescent="0.25">
      <c r="A22" t="s">
        <v>55</v>
      </c>
      <c r="B22">
        <v>0</v>
      </c>
      <c r="C22">
        <v>0</v>
      </c>
      <c r="D22">
        <v>5</v>
      </c>
      <c r="E22">
        <v>1734</v>
      </c>
      <c r="F22">
        <v>5</v>
      </c>
      <c r="G22" t="s">
        <v>12</v>
      </c>
      <c r="H22">
        <v>2.4150709999999999E-2</v>
      </c>
      <c r="I22">
        <v>1</v>
      </c>
      <c r="J22">
        <v>0.89009457800000003</v>
      </c>
      <c r="K22">
        <v>0</v>
      </c>
      <c r="L22">
        <f t="shared" si="0"/>
        <v>0</v>
      </c>
    </row>
    <row r="23" spans="1:16" x14ac:dyDescent="0.25">
      <c r="A23" t="s">
        <v>56</v>
      </c>
      <c r="B23">
        <v>0</v>
      </c>
      <c r="C23">
        <v>0</v>
      </c>
      <c r="D23">
        <v>5</v>
      </c>
      <c r="E23">
        <v>1019</v>
      </c>
      <c r="F23">
        <v>56</v>
      </c>
      <c r="G23" t="s">
        <v>12</v>
      </c>
      <c r="H23">
        <v>6.4129787999999993E-2</v>
      </c>
      <c r="I23">
        <v>0</v>
      </c>
      <c r="J23">
        <v>0.99859029099999996</v>
      </c>
      <c r="K23">
        <v>1</v>
      </c>
      <c r="L23">
        <f t="shared" si="0"/>
        <v>1.7857142857142856E-2</v>
      </c>
      <c r="M23" t="s">
        <v>57</v>
      </c>
      <c r="N23" t="s">
        <v>58</v>
      </c>
    </row>
    <row r="24" spans="1:16" x14ac:dyDescent="0.25">
      <c r="A24" t="s">
        <v>59</v>
      </c>
      <c r="B24">
        <v>201</v>
      </c>
      <c r="C24">
        <v>1</v>
      </c>
      <c r="D24">
        <v>6</v>
      </c>
      <c r="E24">
        <v>1916</v>
      </c>
      <c r="F24">
        <v>235</v>
      </c>
      <c r="G24" t="s">
        <v>12</v>
      </c>
      <c r="H24">
        <v>3.7472699999999999E-4</v>
      </c>
      <c r="I24">
        <v>0</v>
      </c>
      <c r="J24">
        <v>0.99880158900000005</v>
      </c>
      <c r="K24">
        <v>3</v>
      </c>
      <c r="L24">
        <f t="shared" si="0"/>
        <v>1.276595744680851E-2</v>
      </c>
      <c r="M24" t="s">
        <v>60</v>
      </c>
      <c r="N24" t="s">
        <v>14</v>
      </c>
      <c r="O24" t="s">
        <v>24</v>
      </c>
      <c r="P24" t="s">
        <v>33</v>
      </c>
    </row>
    <row r="25" spans="1:16" x14ac:dyDescent="0.25">
      <c r="A25" t="s">
        <v>61</v>
      </c>
      <c r="B25">
        <v>0</v>
      </c>
      <c r="C25">
        <v>0</v>
      </c>
      <c r="D25">
        <v>6</v>
      </c>
      <c r="E25">
        <v>1376</v>
      </c>
      <c r="F25">
        <v>10</v>
      </c>
      <c r="G25" t="s">
        <v>21</v>
      </c>
      <c r="H25">
        <v>2.6387705000000001E-2</v>
      </c>
      <c r="I25">
        <v>0</v>
      </c>
      <c r="J25">
        <v>0.99963808099999996</v>
      </c>
      <c r="K25">
        <v>0</v>
      </c>
      <c r="L25">
        <f t="shared" si="0"/>
        <v>0</v>
      </c>
    </row>
    <row r="26" spans="1:16" x14ac:dyDescent="0.25">
      <c r="A26" t="s">
        <v>62</v>
      </c>
      <c r="B26">
        <v>0</v>
      </c>
      <c r="C26">
        <v>0</v>
      </c>
      <c r="D26">
        <v>6</v>
      </c>
      <c r="E26">
        <v>1230</v>
      </c>
      <c r="F26">
        <v>30</v>
      </c>
      <c r="G26" t="s">
        <v>12</v>
      </c>
      <c r="H26">
        <v>0.108062792</v>
      </c>
      <c r="I26">
        <v>1</v>
      </c>
      <c r="J26">
        <v>0.97122091099999996</v>
      </c>
      <c r="K26">
        <v>0</v>
      </c>
      <c r="L26">
        <f t="shared" si="0"/>
        <v>0</v>
      </c>
    </row>
    <row r="27" spans="1:16" x14ac:dyDescent="0.25">
      <c r="A27" t="s">
        <v>63</v>
      </c>
      <c r="B27">
        <v>0</v>
      </c>
      <c r="C27">
        <v>0</v>
      </c>
      <c r="D27">
        <v>6</v>
      </c>
      <c r="E27">
        <v>1409</v>
      </c>
      <c r="F27">
        <v>19</v>
      </c>
      <c r="G27" t="s">
        <v>64</v>
      </c>
      <c r="H27">
        <v>0.101405118</v>
      </c>
      <c r="I27">
        <v>0</v>
      </c>
      <c r="J27">
        <v>0.99899285999999998</v>
      </c>
      <c r="K27">
        <v>1</v>
      </c>
      <c r="L27">
        <f>K27/F27</f>
        <v>5.2631578947368418E-2</v>
      </c>
      <c r="M27" t="s">
        <v>65</v>
      </c>
      <c r="N27" t="s">
        <v>14</v>
      </c>
    </row>
    <row r="28" spans="1:16" x14ac:dyDescent="0.25">
      <c r="A28" t="s">
        <v>66</v>
      </c>
      <c r="B28">
        <v>0</v>
      </c>
      <c r="C28">
        <v>0</v>
      </c>
      <c r="D28">
        <v>6</v>
      </c>
      <c r="E28">
        <v>1007</v>
      </c>
      <c r="F28">
        <v>18</v>
      </c>
      <c r="G28" t="s">
        <v>21</v>
      </c>
      <c r="H28">
        <v>2.9462060000000002E-2</v>
      </c>
      <c r="I28">
        <v>0</v>
      </c>
      <c r="J28">
        <v>0.95621645499999997</v>
      </c>
      <c r="K28">
        <v>0</v>
      </c>
      <c r="L28">
        <f t="shared" si="0"/>
        <v>0</v>
      </c>
    </row>
    <row r="29" spans="1:16" x14ac:dyDescent="0.25">
      <c r="A29" t="s">
        <v>67</v>
      </c>
      <c r="B29">
        <v>0</v>
      </c>
      <c r="C29">
        <v>0</v>
      </c>
      <c r="D29">
        <v>6</v>
      </c>
      <c r="E29">
        <v>1017</v>
      </c>
      <c r="F29">
        <v>1</v>
      </c>
      <c r="G29" t="s">
        <v>68</v>
      </c>
      <c r="H29">
        <v>4.5592694000000003E-2</v>
      </c>
      <c r="I29">
        <v>0</v>
      </c>
      <c r="J29">
        <v>0.99858486700000004</v>
      </c>
      <c r="K29">
        <v>0</v>
      </c>
      <c r="L29">
        <f t="shared" si="0"/>
        <v>0</v>
      </c>
    </row>
    <row r="30" spans="1:16" x14ac:dyDescent="0.25">
      <c r="A30" t="s">
        <v>69</v>
      </c>
      <c r="B30">
        <v>0</v>
      </c>
      <c r="C30">
        <v>0</v>
      </c>
      <c r="D30">
        <v>6</v>
      </c>
      <c r="E30">
        <v>1628</v>
      </c>
      <c r="F30">
        <v>31</v>
      </c>
      <c r="G30" t="s">
        <v>43</v>
      </c>
      <c r="H30">
        <v>5.1165330000000004E-3</v>
      </c>
      <c r="I30">
        <v>0</v>
      </c>
      <c r="J30">
        <v>0.99901747699999999</v>
      </c>
      <c r="K30">
        <v>0</v>
      </c>
      <c r="L30">
        <f t="shared" si="0"/>
        <v>0</v>
      </c>
    </row>
    <row r="31" spans="1:16" x14ac:dyDescent="0.25">
      <c r="A31" t="s">
        <v>70</v>
      </c>
      <c r="B31">
        <v>193</v>
      </c>
      <c r="C31">
        <v>1</v>
      </c>
      <c r="D31">
        <v>7</v>
      </c>
      <c r="E31">
        <v>30740</v>
      </c>
      <c r="F31">
        <v>13</v>
      </c>
      <c r="G31" t="s">
        <v>12</v>
      </c>
      <c r="H31">
        <v>3.4672489000000001E-2</v>
      </c>
      <c r="I31">
        <v>0</v>
      </c>
      <c r="J31">
        <v>0.99948382400000002</v>
      </c>
      <c r="K31">
        <v>0</v>
      </c>
      <c r="L31">
        <f t="shared" si="0"/>
        <v>0</v>
      </c>
    </row>
    <row r="32" spans="1:16" x14ac:dyDescent="0.25">
      <c r="A32" t="s">
        <v>71</v>
      </c>
      <c r="B32">
        <v>0</v>
      </c>
      <c r="C32">
        <v>0</v>
      </c>
      <c r="D32">
        <v>7</v>
      </c>
      <c r="E32">
        <v>1266</v>
      </c>
      <c r="F32">
        <v>30</v>
      </c>
      <c r="G32" t="s">
        <v>12</v>
      </c>
      <c r="H32">
        <v>1.3229061E-2</v>
      </c>
      <c r="I32">
        <v>0</v>
      </c>
      <c r="J32">
        <v>0.99970763900000004</v>
      </c>
      <c r="K32">
        <v>0</v>
      </c>
      <c r="L32">
        <f t="shared" si="0"/>
        <v>0</v>
      </c>
    </row>
    <row r="33" spans="1:15" x14ac:dyDescent="0.25">
      <c r="A33" t="s">
        <v>72</v>
      </c>
      <c r="B33">
        <v>0</v>
      </c>
      <c r="C33">
        <v>0</v>
      </c>
      <c r="D33">
        <v>7</v>
      </c>
      <c r="E33">
        <v>1126</v>
      </c>
      <c r="F33">
        <v>49</v>
      </c>
      <c r="G33" t="s">
        <v>12</v>
      </c>
      <c r="H33">
        <v>2.2499982000000002E-2</v>
      </c>
      <c r="I33">
        <v>0</v>
      </c>
      <c r="J33">
        <v>0.99938476099999995</v>
      </c>
      <c r="K33">
        <v>0</v>
      </c>
      <c r="L33">
        <f t="shared" si="0"/>
        <v>0</v>
      </c>
    </row>
    <row r="34" spans="1:15" x14ac:dyDescent="0.25">
      <c r="A34" t="s">
        <v>73</v>
      </c>
      <c r="B34">
        <v>0</v>
      </c>
      <c r="C34">
        <v>0</v>
      </c>
      <c r="D34">
        <v>7</v>
      </c>
      <c r="E34">
        <v>1379</v>
      </c>
      <c r="F34">
        <v>2</v>
      </c>
      <c r="G34" t="s">
        <v>12</v>
      </c>
      <c r="H34">
        <v>0.54104520199999995</v>
      </c>
      <c r="I34">
        <v>1</v>
      </c>
      <c r="J34">
        <v>0.95619422200000004</v>
      </c>
      <c r="K34">
        <v>0</v>
      </c>
      <c r="L34">
        <f t="shared" si="0"/>
        <v>0</v>
      </c>
    </row>
    <row r="35" spans="1:15" x14ac:dyDescent="0.25">
      <c r="A35" t="s">
        <v>74</v>
      </c>
      <c r="B35">
        <v>197</v>
      </c>
      <c r="C35">
        <v>1</v>
      </c>
      <c r="D35">
        <v>8</v>
      </c>
      <c r="E35">
        <v>9656</v>
      </c>
      <c r="F35">
        <v>10</v>
      </c>
      <c r="G35" t="s">
        <v>12</v>
      </c>
      <c r="H35">
        <v>1.0803258E-2</v>
      </c>
      <c r="I35">
        <v>0</v>
      </c>
      <c r="J35">
        <v>0.99971574500000004</v>
      </c>
      <c r="K35">
        <v>0</v>
      </c>
      <c r="L35">
        <f t="shared" si="0"/>
        <v>0</v>
      </c>
    </row>
    <row r="36" spans="1:15" x14ac:dyDescent="0.25">
      <c r="A36" t="s">
        <v>75</v>
      </c>
      <c r="B36">
        <v>0</v>
      </c>
      <c r="C36">
        <v>0</v>
      </c>
      <c r="D36">
        <v>8</v>
      </c>
      <c r="E36">
        <v>1333</v>
      </c>
      <c r="F36">
        <v>8</v>
      </c>
      <c r="G36" t="s">
        <v>21</v>
      </c>
      <c r="H36">
        <v>0.122427117</v>
      </c>
      <c r="I36">
        <v>0</v>
      </c>
      <c r="J36">
        <v>0.99966096900000001</v>
      </c>
      <c r="K36">
        <v>0</v>
      </c>
      <c r="L36">
        <f t="shared" si="0"/>
        <v>0</v>
      </c>
    </row>
    <row r="37" spans="1:15" x14ac:dyDescent="0.25">
      <c r="A37" t="s">
        <v>76</v>
      </c>
      <c r="B37">
        <v>191</v>
      </c>
      <c r="C37">
        <v>1</v>
      </c>
      <c r="D37">
        <v>9</v>
      </c>
      <c r="E37">
        <v>46136</v>
      </c>
      <c r="F37">
        <v>6</v>
      </c>
      <c r="G37" t="s">
        <v>12</v>
      </c>
      <c r="H37">
        <v>1.9849708000000001E-2</v>
      </c>
      <c r="I37">
        <v>0</v>
      </c>
      <c r="J37">
        <v>0.99955993899999995</v>
      </c>
      <c r="K37">
        <v>0</v>
      </c>
      <c r="L37">
        <f t="shared" si="0"/>
        <v>0</v>
      </c>
    </row>
    <row r="38" spans="1:15" x14ac:dyDescent="0.25">
      <c r="A38" t="s">
        <v>77</v>
      </c>
      <c r="B38">
        <v>0</v>
      </c>
      <c r="C38">
        <v>0</v>
      </c>
      <c r="D38">
        <v>9</v>
      </c>
      <c r="E38">
        <v>1563</v>
      </c>
      <c r="F38">
        <v>62</v>
      </c>
      <c r="G38" t="s">
        <v>12</v>
      </c>
      <c r="H38">
        <v>0.99998855600000003</v>
      </c>
      <c r="I38">
        <v>1</v>
      </c>
      <c r="J38">
        <v>0.99978107199999999</v>
      </c>
      <c r="K38">
        <v>0</v>
      </c>
      <c r="L38">
        <f t="shared" si="0"/>
        <v>0</v>
      </c>
    </row>
    <row r="39" spans="1:15" x14ac:dyDescent="0.25">
      <c r="A39" t="s">
        <v>78</v>
      </c>
      <c r="B39">
        <v>0</v>
      </c>
      <c r="C39">
        <v>0</v>
      </c>
      <c r="D39">
        <v>9</v>
      </c>
      <c r="E39">
        <v>3623</v>
      </c>
      <c r="F39">
        <v>105</v>
      </c>
      <c r="G39" t="s">
        <v>38</v>
      </c>
      <c r="H39">
        <v>0.57555223200000005</v>
      </c>
      <c r="I39">
        <v>1</v>
      </c>
      <c r="J39">
        <v>0.99689328700000002</v>
      </c>
      <c r="K39">
        <v>1</v>
      </c>
      <c r="L39">
        <f t="shared" si="0"/>
        <v>9.5238095238095247E-3</v>
      </c>
      <c r="M39" t="s">
        <v>79</v>
      </c>
      <c r="N39" t="s">
        <v>28</v>
      </c>
    </row>
    <row r="40" spans="1:15" x14ac:dyDescent="0.25">
      <c r="A40" t="s">
        <v>80</v>
      </c>
      <c r="B40">
        <v>191</v>
      </c>
      <c r="C40">
        <v>1</v>
      </c>
      <c r="D40">
        <v>10</v>
      </c>
      <c r="E40">
        <v>52495</v>
      </c>
      <c r="F40">
        <v>13</v>
      </c>
      <c r="G40" t="s">
        <v>12</v>
      </c>
      <c r="H40">
        <v>1.4675677E-2</v>
      </c>
      <c r="I40">
        <v>0</v>
      </c>
      <c r="J40">
        <v>0.99951899099999997</v>
      </c>
      <c r="K40">
        <v>0</v>
      </c>
      <c r="L40">
        <f t="shared" si="0"/>
        <v>0</v>
      </c>
    </row>
    <row r="41" spans="1:15" x14ac:dyDescent="0.25">
      <c r="A41" t="s">
        <v>81</v>
      </c>
      <c r="B41">
        <v>0</v>
      </c>
      <c r="C41">
        <v>0</v>
      </c>
      <c r="D41">
        <v>10</v>
      </c>
      <c r="E41">
        <v>1717</v>
      </c>
      <c r="F41">
        <v>29</v>
      </c>
      <c r="G41" t="s">
        <v>12</v>
      </c>
      <c r="H41">
        <v>8.2640710000000006E-2</v>
      </c>
      <c r="I41">
        <v>0</v>
      </c>
      <c r="J41">
        <v>0.99181985900000003</v>
      </c>
      <c r="K41">
        <v>1</v>
      </c>
      <c r="L41">
        <f t="shared" si="0"/>
        <v>3.4482758620689655E-2</v>
      </c>
      <c r="M41" t="s">
        <v>82</v>
      </c>
      <c r="N41" t="s">
        <v>33</v>
      </c>
    </row>
    <row r="42" spans="1:15" x14ac:dyDescent="0.25">
      <c r="A42" t="s">
        <v>83</v>
      </c>
      <c r="B42">
        <v>0</v>
      </c>
      <c r="C42">
        <v>0</v>
      </c>
      <c r="D42">
        <v>10</v>
      </c>
      <c r="E42">
        <v>7090</v>
      </c>
      <c r="F42">
        <v>2</v>
      </c>
      <c r="G42" t="s">
        <v>12</v>
      </c>
      <c r="H42">
        <v>0.99999759899999996</v>
      </c>
      <c r="I42">
        <v>1</v>
      </c>
      <c r="J42">
        <v>0.99980157599999997</v>
      </c>
      <c r="K42">
        <v>0</v>
      </c>
      <c r="L42">
        <f t="shared" si="0"/>
        <v>0</v>
      </c>
    </row>
    <row r="43" spans="1:15" x14ac:dyDescent="0.25">
      <c r="A43" t="s">
        <v>84</v>
      </c>
      <c r="B43">
        <v>0</v>
      </c>
      <c r="C43">
        <v>0</v>
      </c>
      <c r="D43">
        <v>10</v>
      </c>
      <c r="E43">
        <v>1751</v>
      </c>
      <c r="F43">
        <v>7</v>
      </c>
      <c r="G43" t="s">
        <v>64</v>
      </c>
      <c r="H43">
        <v>4.5357566000000002E-2</v>
      </c>
      <c r="I43">
        <v>0</v>
      </c>
      <c r="J43">
        <v>0.99962031799999995</v>
      </c>
      <c r="K43">
        <v>0</v>
      </c>
      <c r="L43">
        <f>K43/F43</f>
        <v>0</v>
      </c>
    </row>
    <row r="44" spans="1:15" x14ac:dyDescent="0.25">
      <c r="A44" t="s">
        <v>85</v>
      </c>
      <c r="B44">
        <v>0</v>
      </c>
      <c r="C44">
        <v>0</v>
      </c>
      <c r="D44">
        <v>10</v>
      </c>
      <c r="E44">
        <v>1226</v>
      </c>
      <c r="F44">
        <v>38</v>
      </c>
      <c r="G44" t="s">
        <v>12</v>
      </c>
      <c r="H44">
        <v>2.3292129000000002E-2</v>
      </c>
      <c r="I44">
        <v>0</v>
      </c>
      <c r="J44">
        <v>0.99942660299999997</v>
      </c>
      <c r="K44">
        <v>0</v>
      </c>
      <c r="L44">
        <f t="shared" si="0"/>
        <v>0</v>
      </c>
    </row>
    <row r="45" spans="1:15" x14ac:dyDescent="0.25">
      <c r="A45" t="s">
        <v>86</v>
      </c>
      <c r="B45">
        <v>0</v>
      </c>
      <c r="C45">
        <v>0</v>
      </c>
      <c r="D45">
        <v>10</v>
      </c>
      <c r="E45">
        <v>6350</v>
      </c>
      <c r="F45">
        <v>14</v>
      </c>
      <c r="G45" t="s">
        <v>21</v>
      </c>
      <c r="H45">
        <v>0.85242795599999999</v>
      </c>
      <c r="I45">
        <v>1</v>
      </c>
      <c r="J45">
        <v>0.99956160800000005</v>
      </c>
      <c r="K45">
        <v>0</v>
      </c>
      <c r="L45">
        <f t="shared" si="0"/>
        <v>0</v>
      </c>
    </row>
    <row r="46" spans="1:15" x14ac:dyDescent="0.25">
      <c r="A46" t="s">
        <v>87</v>
      </c>
      <c r="B46">
        <v>0</v>
      </c>
      <c r="C46">
        <v>0</v>
      </c>
      <c r="D46">
        <v>10</v>
      </c>
      <c r="E46">
        <v>2249</v>
      </c>
      <c r="F46">
        <v>4</v>
      </c>
      <c r="G46" t="s">
        <v>12</v>
      </c>
      <c r="H46">
        <v>0.48232085899999999</v>
      </c>
      <c r="I46">
        <v>1</v>
      </c>
      <c r="J46">
        <v>0.99917113800000001</v>
      </c>
      <c r="K46">
        <v>0</v>
      </c>
      <c r="L46">
        <f t="shared" si="0"/>
        <v>0</v>
      </c>
    </row>
    <row r="47" spans="1:15" x14ac:dyDescent="0.25">
      <c r="A47" t="s">
        <v>88</v>
      </c>
      <c r="B47">
        <v>0</v>
      </c>
      <c r="C47">
        <v>0</v>
      </c>
      <c r="D47">
        <v>10</v>
      </c>
      <c r="E47">
        <v>1238</v>
      </c>
      <c r="F47">
        <v>4</v>
      </c>
      <c r="G47" t="s">
        <v>12</v>
      </c>
      <c r="H47">
        <v>3.9309794000000002E-2</v>
      </c>
      <c r="I47">
        <v>0</v>
      </c>
      <c r="J47">
        <v>0.99564409300000001</v>
      </c>
      <c r="K47">
        <v>1</v>
      </c>
      <c r="L47">
        <f t="shared" si="0"/>
        <v>0.25</v>
      </c>
      <c r="M47" t="s">
        <v>89</v>
      </c>
      <c r="N47" t="s">
        <v>23</v>
      </c>
      <c r="O47" t="s">
        <v>24</v>
      </c>
    </row>
    <row r="48" spans="1:15" x14ac:dyDescent="0.25">
      <c r="A48" t="s">
        <v>90</v>
      </c>
      <c r="B48">
        <v>185</v>
      </c>
      <c r="C48">
        <v>1</v>
      </c>
      <c r="D48">
        <v>11</v>
      </c>
      <c r="E48">
        <v>40917</v>
      </c>
      <c r="F48">
        <v>6</v>
      </c>
      <c r="G48" t="s">
        <v>12</v>
      </c>
      <c r="H48">
        <v>1.1554297E-2</v>
      </c>
      <c r="I48">
        <v>0</v>
      </c>
      <c r="J48">
        <v>0.99974375999999998</v>
      </c>
      <c r="K48">
        <v>0</v>
      </c>
      <c r="L48">
        <f t="shared" si="0"/>
        <v>0</v>
      </c>
    </row>
    <row r="49" spans="1:15" x14ac:dyDescent="0.25">
      <c r="A49" t="s">
        <v>91</v>
      </c>
      <c r="B49">
        <v>0</v>
      </c>
      <c r="C49">
        <v>0</v>
      </c>
      <c r="D49">
        <v>11</v>
      </c>
      <c r="E49">
        <v>1037</v>
      </c>
      <c r="F49">
        <v>6</v>
      </c>
      <c r="G49" t="s">
        <v>43</v>
      </c>
      <c r="H49">
        <v>2.0217473999999999E-2</v>
      </c>
      <c r="I49">
        <v>0</v>
      </c>
      <c r="J49">
        <v>0.99967837299999995</v>
      </c>
      <c r="K49">
        <v>0</v>
      </c>
      <c r="L49">
        <f t="shared" si="0"/>
        <v>0</v>
      </c>
    </row>
    <row r="50" spans="1:15" x14ac:dyDescent="0.25">
      <c r="A50" t="s">
        <v>92</v>
      </c>
      <c r="B50">
        <v>195</v>
      </c>
      <c r="C50">
        <v>1</v>
      </c>
      <c r="D50">
        <v>12</v>
      </c>
      <c r="E50">
        <v>33232</v>
      </c>
      <c r="F50">
        <v>23</v>
      </c>
      <c r="G50" t="s">
        <v>12</v>
      </c>
      <c r="H50">
        <v>5.8412890000000004E-3</v>
      </c>
      <c r="I50">
        <v>0</v>
      </c>
      <c r="J50">
        <v>0.999641895</v>
      </c>
      <c r="K50">
        <v>0</v>
      </c>
      <c r="L50">
        <f t="shared" si="0"/>
        <v>0</v>
      </c>
    </row>
    <row r="51" spans="1:15" x14ac:dyDescent="0.25">
      <c r="A51" t="s">
        <v>93</v>
      </c>
      <c r="B51">
        <v>0</v>
      </c>
      <c r="C51">
        <v>0</v>
      </c>
      <c r="D51">
        <v>12</v>
      </c>
      <c r="E51">
        <v>7091</v>
      </c>
      <c r="F51">
        <v>8</v>
      </c>
      <c r="G51" t="s">
        <v>12</v>
      </c>
      <c r="H51">
        <v>9.6570969999999999E-3</v>
      </c>
      <c r="I51">
        <v>0</v>
      </c>
      <c r="J51">
        <v>0.99897158100000005</v>
      </c>
      <c r="K51">
        <v>0</v>
      </c>
      <c r="L51">
        <f t="shared" si="0"/>
        <v>0</v>
      </c>
    </row>
    <row r="52" spans="1:15" x14ac:dyDescent="0.25">
      <c r="A52" t="s">
        <v>94</v>
      </c>
      <c r="B52">
        <v>0</v>
      </c>
      <c r="C52">
        <v>0</v>
      </c>
      <c r="D52">
        <v>12</v>
      </c>
      <c r="E52">
        <v>9298</v>
      </c>
      <c r="F52">
        <v>18</v>
      </c>
      <c r="G52" t="s">
        <v>21</v>
      </c>
      <c r="H52">
        <v>6.6439969999999996E-3</v>
      </c>
      <c r="I52">
        <v>0</v>
      </c>
      <c r="J52">
        <v>0.99967861199999997</v>
      </c>
      <c r="K52">
        <v>0</v>
      </c>
      <c r="L52">
        <f t="shared" si="0"/>
        <v>0</v>
      </c>
    </row>
    <row r="53" spans="1:15" x14ac:dyDescent="0.25">
      <c r="A53" t="s">
        <v>95</v>
      </c>
      <c r="B53">
        <v>0</v>
      </c>
      <c r="C53">
        <v>0</v>
      </c>
      <c r="D53">
        <v>12</v>
      </c>
      <c r="E53">
        <v>2367</v>
      </c>
      <c r="F53">
        <v>40</v>
      </c>
      <c r="G53" t="s">
        <v>43</v>
      </c>
      <c r="H53">
        <v>0.98372659100000004</v>
      </c>
      <c r="I53">
        <v>1</v>
      </c>
      <c r="J53">
        <v>0.99959045599999996</v>
      </c>
      <c r="K53">
        <v>0</v>
      </c>
      <c r="L53">
        <f t="shared" si="0"/>
        <v>0</v>
      </c>
    </row>
    <row r="54" spans="1:15" x14ac:dyDescent="0.25">
      <c r="A54" t="s">
        <v>96</v>
      </c>
      <c r="B54">
        <v>0</v>
      </c>
      <c r="C54">
        <v>0</v>
      </c>
      <c r="D54">
        <v>12</v>
      </c>
      <c r="E54">
        <v>5661</v>
      </c>
      <c r="F54">
        <v>8</v>
      </c>
      <c r="G54" t="s">
        <v>12</v>
      </c>
      <c r="H54">
        <v>2.8986445E-2</v>
      </c>
      <c r="I54">
        <v>0</v>
      </c>
      <c r="J54">
        <v>0.99968504899999999</v>
      </c>
      <c r="K54">
        <v>0</v>
      </c>
      <c r="L54">
        <f t="shared" si="0"/>
        <v>0</v>
      </c>
    </row>
    <row r="55" spans="1:15" x14ac:dyDescent="0.25">
      <c r="A55" t="s">
        <v>97</v>
      </c>
      <c r="B55">
        <v>0</v>
      </c>
      <c r="C55">
        <v>0</v>
      </c>
      <c r="D55">
        <v>12</v>
      </c>
      <c r="E55">
        <v>1655</v>
      </c>
      <c r="F55">
        <v>28</v>
      </c>
      <c r="G55" t="s">
        <v>12</v>
      </c>
      <c r="H55">
        <v>3.8649544000000001E-2</v>
      </c>
      <c r="I55">
        <v>0</v>
      </c>
      <c r="J55">
        <v>0.990534425</v>
      </c>
      <c r="K55">
        <v>0</v>
      </c>
      <c r="L55">
        <f t="shared" si="0"/>
        <v>0</v>
      </c>
    </row>
    <row r="56" spans="1:15" x14ac:dyDescent="0.25">
      <c r="A56" t="s">
        <v>98</v>
      </c>
      <c r="B56">
        <v>200</v>
      </c>
      <c r="C56">
        <v>1</v>
      </c>
      <c r="D56">
        <v>13</v>
      </c>
      <c r="E56">
        <v>29530</v>
      </c>
      <c r="F56">
        <v>6</v>
      </c>
      <c r="G56" t="s">
        <v>12</v>
      </c>
      <c r="H56">
        <v>2.3774938999999998E-2</v>
      </c>
      <c r="I56">
        <v>0</v>
      </c>
      <c r="J56">
        <v>0.99954396499999998</v>
      </c>
      <c r="K56">
        <v>0</v>
      </c>
      <c r="L56">
        <f t="shared" si="0"/>
        <v>0</v>
      </c>
    </row>
    <row r="57" spans="1:15" x14ac:dyDescent="0.25">
      <c r="A57" t="s">
        <v>99</v>
      </c>
      <c r="B57">
        <v>0</v>
      </c>
      <c r="C57">
        <v>0</v>
      </c>
      <c r="D57">
        <v>13</v>
      </c>
      <c r="E57">
        <v>1571</v>
      </c>
      <c r="F57">
        <v>41</v>
      </c>
      <c r="G57" t="s">
        <v>12</v>
      </c>
      <c r="H57">
        <v>0.67344664700000001</v>
      </c>
      <c r="I57">
        <v>0</v>
      </c>
      <c r="J57">
        <v>0.978340447</v>
      </c>
      <c r="K57">
        <v>1</v>
      </c>
      <c r="L57">
        <f t="shared" si="0"/>
        <v>2.4390243902439025E-2</v>
      </c>
      <c r="M57" t="s">
        <v>100</v>
      </c>
      <c r="N57" t="s">
        <v>17</v>
      </c>
    </row>
    <row r="58" spans="1:15" x14ac:dyDescent="0.25">
      <c r="A58" t="s">
        <v>101</v>
      </c>
      <c r="B58">
        <v>0</v>
      </c>
      <c r="C58">
        <v>0</v>
      </c>
      <c r="D58">
        <v>13</v>
      </c>
      <c r="E58">
        <v>3294</v>
      </c>
      <c r="F58">
        <v>19</v>
      </c>
      <c r="G58" t="s">
        <v>21</v>
      </c>
      <c r="H58">
        <v>0.176140884</v>
      </c>
      <c r="I58">
        <v>0</v>
      </c>
      <c r="J58">
        <v>0.99933087799999998</v>
      </c>
      <c r="K58">
        <v>0</v>
      </c>
      <c r="L58">
        <f t="shared" si="0"/>
        <v>0</v>
      </c>
    </row>
    <row r="59" spans="1:15" x14ac:dyDescent="0.25">
      <c r="A59" t="s">
        <v>102</v>
      </c>
      <c r="B59">
        <v>0</v>
      </c>
      <c r="C59">
        <v>0</v>
      </c>
      <c r="D59">
        <v>13</v>
      </c>
      <c r="E59">
        <v>2127</v>
      </c>
      <c r="F59">
        <v>19</v>
      </c>
      <c r="G59" t="s">
        <v>38</v>
      </c>
      <c r="H59">
        <v>0.57882494699999998</v>
      </c>
      <c r="I59">
        <v>1</v>
      </c>
      <c r="J59">
        <v>0.98001349000000004</v>
      </c>
      <c r="K59">
        <v>0</v>
      </c>
      <c r="L59">
        <f t="shared" si="0"/>
        <v>0</v>
      </c>
    </row>
    <row r="60" spans="1:15" x14ac:dyDescent="0.25">
      <c r="A60" t="s">
        <v>103</v>
      </c>
      <c r="B60">
        <v>0</v>
      </c>
      <c r="C60">
        <v>0</v>
      </c>
      <c r="D60">
        <v>13</v>
      </c>
      <c r="E60">
        <v>1712</v>
      </c>
      <c r="F60">
        <v>36</v>
      </c>
      <c r="G60" t="s">
        <v>64</v>
      </c>
      <c r="H60">
        <v>9.4370349000000006E-2</v>
      </c>
      <c r="I60">
        <v>1</v>
      </c>
      <c r="J60">
        <v>0.97087222299999998</v>
      </c>
      <c r="K60">
        <v>2</v>
      </c>
      <c r="L60">
        <f t="shared" si="0"/>
        <v>5.5555555555555552E-2</v>
      </c>
      <c r="M60" t="s">
        <v>104</v>
      </c>
      <c r="N60" t="s">
        <v>18</v>
      </c>
      <c r="O60" t="s">
        <v>18</v>
      </c>
    </row>
    <row r="61" spans="1:15" x14ac:dyDescent="0.25">
      <c r="A61" t="s">
        <v>105</v>
      </c>
      <c r="B61">
        <v>0</v>
      </c>
      <c r="C61">
        <v>0</v>
      </c>
      <c r="D61">
        <v>13</v>
      </c>
      <c r="E61">
        <v>1155</v>
      </c>
      <c r="F61">
        <v>13</v>
      </c>
      <c r="G61" t="s">
        <v>12</v>
      </c>
      <c r="H61">
        <v>1.3697775000000001E-2</v>
      </c>
      <c r="I61">
        <v>0</v>
      </c>
      <c r="J61">
        <v>0.99881881500000003</v>
      </c>
      <c r="K61">
        <v>0</v>
      </c>
      <c r="L61">
        <f t="shared" si="0"/>
        <v>0</v>
      </c>
    </row>
    <row r="62" spans="1:15" x14ac:dyDescent="0.25">
      <c r="A62" t="s">
        <v>106</v>
      </c>
      <c r="B62">
        <v>0</v>
      </c>
      <c r="C62">
        <v>0</v>
      </c>
      <c r="D62">
        <v>13</v>
      </c>
      <c r="E62">
        <v>2260</v>
      </c>
      <c r="F62">
        <v>106</v>
      </c>
      <c r="G62" t="s">
        <v>38</v>
      </c>
      <c r="H62">
        <v>0.26254262</v>
      </c>
      <c r="I62">
        <v>0</v>
      </c>
      <c r="J62">
        <v>0.95472520599999999</v>
      </c>
      <c r="K62">
        <v>2</v>
      </c>
      <c r="L62">
        <f t="shared" si="0"/>
        <v>1.8867924528301886E-2</v>
      </c>
      <c r="M62" t="s">
        <v>107</v>
      </c>
      <c r="N62" t="s">
        <v>50</v>
      </c>
      <c r="O62" t="s">
        <v>33</v>
      </c>
    </row>
    <row r="63" spans="1:15" x14ac:dyDescent="0.25">
      <c r="A63" t="s">
        <v>108</v>
      </c>
      <c r="B63">
        <v>191</v>
      </c>
      <c r="C63">
        <v>1</v>
      </c>
      <c r="D63">
        <v>14</v>
      </c>
      <c r="E63">
        <v>6993</v>
      </c>
      <c r="F63">
        <v>87</v>
      </c>
      <c r="G63" t="s">
        <v>38</v>
      </c>
      <c r="H63">
        <v>9.3177610000000008E-3</v>
      </c>
      <c r="I63">
        <v>0</v>
      </c>
      <c r="J63">
        <v>0.99938321100000005</v>
      </c>
      <c r="K63">
        <v>1</v>
      </c>
      <c r="L63">
        <f>K63/F63</f>
        <v>1.1494252873563218E-2</v>
      </c>
      <c r="M63" t="s">
        <v>109</v>
      </c>
      <c r="N63" t="s">
        <v>110</v>
      </c>
    </row>
    <row r="64" spans="1:15" x14ac:dyDescent="0.25">
      <c r="A64" t="s">
        <v>111</v>
      </c>
      <c r="B64">
        <v>0</v>
      </c>
      <c r="C64">
        <v>0</v>
      </c>
      <c r="D64">
        <v>14</v>
      </c>
      <c r="E64">
        <v>1463</v>
      </c>
      <c r="F64">
        <v>40</v>
      </c>
      <c r="G64" t="s">
        <v>43</v>
      </c>
      <c r="H64">
        <v>3.3888445000000003E-2</v>
      </c>
      <c r="I64">
        <v>0</v>
      </c>
      <c r="J64">
        <v>0.99970728200000003</v>
      </c>
      <c r="K64">
        <v>0</v>
      </c>
      <c r="L64">
        <f t="shared" si="0"/>
        <v>0</v>
      </c>
    </row>
    <row r="65" spans="1:15" x14ac:dyDescent="0.25">
      <c r="A65" t="s">
        <v>112</v>
      </c>
      <c r="B65">
        <v>0</v>
      </c>
      <c r="C65">
        <v>0</v>
      </c>
      <c r="D65">
        <v>14</v>
      </c>
      <c r="E65">
        <v>1259</v>
      </c>
      <c r="F65">
        <v>85</v>
      </c>
      <c r="G65" t="s">
        <v>38</v>
      </c>
      <c r="H65">
        <v>3.4611485999999997E-2</v>
      </c>
      <c r="I65">
        <v>1</v>
      </c>
      <c r="J65">
        <v>0.98328959900000001</v>
      </c>
      <c r="K65">
        <v>0</v>
      </c>
      <c r="L65">
        <f t="shared" si="0"/>
        <v>0</v>
      </c>
    </row>
    <row r="66" spans="1:15" x14ac:dyDescent="0.25">
      <c r="A66" t="s">
        <v>113</v>
      </c>
      <c r="B66">
        <v>196</v>
      </c>
      <c r="C66">
        <v>1</v>
      </c>
      <c r="D66">
        <v>15</v>
      </c>
      <c r="E66">
        <v>68658</v>
      </c>
      <c r="F66">
        <v>33</v>
      </c>
      <c r="G66" t="s">
        <v>38</v>
      </c>
      <c r="H66">
        <v>3.8346768000000003E-2</v>
      </c>
      <c r="I66">
        <v>0</v>
      </c>
      <c r="J66">
        <v>0.99107235699999996</v>
      </c>
      <c r="K66">
        <v>0</v>
      </c>
      <c r="L66">
        <f t="shared" si="0"/>
        <v>0</v>
      </c>
    </row>
    <row r="67" spans="1:15" x14ac:dyDescent="0.25">
      <c r="A67" t="s">
        <v>114</v>
      </c>
      <c r="B67">
        <v>0</v>
      </c>
      <c r="C67">
        <v>0</v>
      </c>
      <c r="D67">
        <v>15</v>
      </c>
      <c r="E67">
        <v>1490</v>
      </c>
      <c r="F67">
        <v>13</v>
      </c>
      <c r="G67" t="s">
        <v>12</v>
      </c>
      <c r="H67">
        <v>0.10521493699999999</v>
      </c>
      <c r="I67">
        <v>0</v>
      </c>
      <c r="J67">
        <v>0.99571180299999995</v>
      </c>
      <c r="K67">
        <v>1</v>
      </c>
      <c r="L67">
        <f t="shared" ref="L67:L81" si="1">K67/F67</f>
        <v>7.6923076923076927E-2</v>
      </c>
      <c r="M67" t="s">
        <v>115</v>
      </c>
      <c r="N67" t="s">
        <v>50</v>
      </c>
    </row>
    <row r="68" spans="1:15" x14ac:dyDescent="0.25">
      <c r="A68" t="s">
        <v>116</v>
      </c>
      <c r="B68">
        <v>0</v>
      </c>
      <c r="C68">
        <v>0</v>
      </c>
      <c r="D68">
        <v>15</v>
      </c>
      <c r="E68">
        <v>4133</v>
      </c>
      <c r="F68">
        <v>13</v>
      </c>
      <c r="G68" t="s">
        <v>38</v>
      </c>
      <c r="H68">
        <v>8.0801123000000002E-2</v>
      </c>
      <c r="I68">
        <v>0</v>
      </c>
      <c r="J68">
        <v>0.999011278</v>
      </c>
      <c r="K68">
        <v>0</v>
      </c>
      <c r="L68">
        <f t="shared" si="1"/>
        <v>0</v>
      </c>
    </row>
    <row r="69" spans="1:15" x14ac:dyDescent="0.25">
      <c r="A69" t="s">
        <v>117</v>
      </c>
      <c r="B69">
        <v>0</v>
      </c>
      <c r="C69">
        <v>0</v>
      </c>
      <c r="D69">
        <v>15</v>
      </c>
      <c r="E69">
        <v>10280</v>
      </c>
      <c r="F69">
        <v>15</v>
      </c>
      <c r="G69" t="s">
        <v>21</v>
      </c>
      <c r="H69">
        <v>0.47310095400000002</v>
      </c>
      <c r="I69">
        <v>0</v>
      </c>
      <c r="J69">
        <v>0.61247015000000005</v>
      </c>
      <c r="K69">
        <v>0</v>
      </c>
      <c r="L69">
        <f t="shared" si="1"/>
        <v>0</v>
      </c>
    </row>
    <row r="70" spans="1:15" x14ac:dyDescent="0.25">
      <c r="A70" t="s">
        <v>67</v>
      </c>
      <c r="B70">
        <v>0</v>
      </c>
      <c r="C70">
        <v>0</v>
      </c>
      <c r="D70">
        <v>15</v>
      </c>
      <c r="E70">
        <v>2267</v>
      </c>
      <c r="F70">
        <v>1</v>
      </c>
      <c r="G70" t="s">
        <v>68</v>
      </c>
      <c r="H70">
        <v>4.5592694000000003E-2</v>
      </c>
      <c r="I70">
        <v>0</v>
      </c>
      <c r="J70">
        <v>0.99858486700000004</v>
      </c>
      <c r="K70">
        <v>0</v>
      </c>
      <c r="L70">
        <f t="shared" si="1"/>
        <v>0</v>
      </c>
    </row>
    <row r="71" spans="1:15" x14ac:dyDescent="0.25">
      <c r="A71" t="s">
        <v>118</v>
      </c>
      <c r="B71">
        <v>0</v>
      </c>
      <c r="C71">
        <v>0</v>
      </c>
      <c r="D71">
        <v>15</v>
      </c>
      <c r="E71">
        <v>1204</v>
      </c>
      <c r="F71">
        <v>11</v>
      </c>
      <c r="G71" t="s">
        <v>38</v>
      </c>
      <c r="H71">
        <v>1.5226149E-2</v>
      </c>
      <c r="I71">
        <v>0</v>
      </c>
      <c r="J71">
        <v>0.99967563199999998</v>
      </c>
      <c r="K71">
        <v>0</v>
      </c>
      <c r="L71">
        <f t="shared" si="1"/>
        <v>0</v>
      </c>
    </row>
    <row r="72" spans="1:15" x14ac:dyDescent="0.25">
      <c r="A72" t="s">
        <v>119</v>
      </c>
      <c r="B72">
        <v>100</v>
      </c>
      <c r="C72">
        <v>1</v>
      </c>
      <c r="D72">
        <v>16</v>
      </c>
      <c r="E72">
        <v>19763</v>
      </c>
      <c r="F72">
        <v>7</v>
      </c>
      <c r="G72" t="s">
        <v>12</v>
      </c>
      <c r="H72">
        <v>3.5788489999999998E-3</v>
      </c>
      <c r="I72">
        <v>0</v>
      </c>
      <c r="J72">
        <v>0.99969923500000002</v>
      </c>
      <c r="K72">
        <v>1</v>
      </c>
      <c r="L72">
        <f t="shared" si="1"/>
        <v>0.14285714285714285</v>
      </c>
      <c r="M72" t="s">
        <v>120</v>
      </c>
      <c r="N72" t="s">
        <v>23</v>
      </c>
      <c r="O72" t="s">
        <v>46</v>
      </c>
    </row>
    <row r="73" spans="1:15" x14ac:dyDescent="0.25">
      <c r="A73" t="s">
        <v>121</v>
      </c>
      <c r="B73">
        <v>0</v>
      </c>
      <c r="C73">
        <v>0</v>
      </c>
      <c r="D73">
        <v>16</v>
      </c>
      <c r="E73">
        <v>1523</v>
      </c>
      <c r="F73">
        <v>1</v>
      </c>
      <c r="G73" t="s">
        <v>21</v>
      </c>
      <c r="H73">
        <v>8.1379629999999998E-3</v>
      </c>
      <c r="I73">
        <v>0</v>
      </c>
      <c r="J73">
        <v>0.99942433799999997</v>
      </c>
      <c r="K73">
        <v>0</v>
      </c>
      <c r="L73">
        <f t="shared" si="1"/>
        <v>0</v>
      </c>
    </row>
    <row r="74" spans="1:15" x14ac:dyDescent="0.25">
      <c r="A74" t="s">
        <v>122</v>
      </c>
      <c r="B74">
        <v>199</v>
      </c>
      <c r="C74">
        <v>1</v>
      </c>
      <c r="D74">
        <v>17</v>
      </c>
      <c r="E74">
        <v>43828</v>
      </c>
      <c r="F74">
        <v>12</v>
      </c>
      <c r="G74" t="s">
        <v>12</v>
      </c>
      <c r="H74">
        <v>1.3174816000000001E-2</v>
      </c>
      <c r="I74">
        <v>0</v>
      </c>
      <c r="J74">
        <v>0.99950480500000005</v>
      </c>
      <c r="K74">
        <v>1</v>
      </c>
      <c r="L74">
        <f t="shared" si="1"/>
        <v>8.3333333333333329E-2</v>
      </c>
      <c r="M74" t="s">
        <v>65</v>
      </c>
      <c r="N74" t="s">
        <v>14</v>
      </c>
    </row>
    <row r="75" spans="1:15" x14ac:dyDescent="0.25">
      <c r="A75" t="s">
        <v>123</v>
      </c>
      <c r="B75">
        <v>0</v>
      </c>
      <c r="C75">
        <v>0</v>
      </c>
      <c r="D75">
        <v>17</v>
      </c>
      <c r="E75">
        <v>2118</v>
      </c>
      <c r="F75">
        <v>23</v>
      </c>
      <c r="G75" t="s">
        <v>21</v>
      </c>
      <c r="H75">
        <v>0.94954264899999996</v>
      </c>
      <c r="I75">
        <v>1</v>
      </c>
      <c r="J75">
        <v>0.99984383600000004</v>
      </c>
      <c r="K75">
        <v>1</v>
      </c>
      <c r="L75">
        <f t="shared" si="1"/>
        <v>4.3478260869565216E-2</v>
      </c>
      <c r="M75" t="s">
        <v>124</v>
      </c>
      <c r="N75" t="s">
        <v>46</v>
      </c>
    </row>
    <row r="76" spans="1:15" x14ac:dyDescent="0.25">
      <c r="A76" t="s">
        <v>125</v>
      </c>
      <c r="B76">
        <v>0</v>
      </c>
      <c r="C76">
        <v>0</v>
      </c>
      <c r="D76">
        <v>17</v>
      </c>
      <c r="E76">
        <v>3858</v>
      </c>
      <c r="F76">
        <v>36</v>
      </c>
      <c r="G76" t="s">
        <v>21</v>
      </c>
      <c r="H76">
        <v>8.4197760000000003E-3</v>
      </c>
      <c r="I76">
        <v>0</v>
      </c>
      <c r="J76">
        <v>0.99968886400000001</v>
      </c>
      <c r="K76">
        <v>0</v>
      </c>
      <c r="L76">
        <f t="shared" si="1"/>
        <v>0</v>
      </c>
    </row>
    <row r="77" spans="1:15" x14ac:dyDescent="0.25">
      <c r="A77" t="s">
        <v>126</v>
      </c>
      <c r="B77">
        <v>194</v>
      </c>
      <c r="C77">
        <v>1</v>
      </c>
      <c r="D77">
        <v>18</v>
      </c>
      <c r="E77">
        <v>35349</v>
      </c>
      <c r="F77">
        <v>12</v>
      </c>
      <c r="G77" t="s">
        <v>12</v>
      </c>
      <c r="H77">
        <v>0.22956750300000001</v>
      </c>
      <c r="I77">
        <v>0</v>
      </c>
      <c r="J77">
        <v>0.99939847000000004</v>
      </c>
      <c r="K77">
        <v>1</v>
      </c>
      <c r="L77">
        <f t="shared" si="1"/>
        <v>8.3333333333333329E-2</v>
      </c>
      <c r="M77" t="s">
        <v>127</v>
      </c>
      <c r="N77" t="s">
        <v>46</v>
      </c>
    </row>
    <row r="78" spans="1:15" x14ac:dyDescent="0.25">
      <c r="A78" t="s">
        <v>128</v>
      </c>
      <c r="B78">
        <v>0</v>
      </c>
      <c r="C78">
        <v>0</v>
      </c>
      <c r="D78">
        <v>18</v>
      </c>
      <c r="E78">
        <v>1662</v>
      </c>
      <c r="F78">
        <v>47</v>
      </c>
      <c r="G78" t="s">
        <v>12</v>
      </c>
      <c r="H78">
        <v>0.16859569099999999</v>
      </c>
      <c r="I78">
        <v>0</v>
      </c>
      <c r="J78">
        <v>0.99875628900000002</v>
      </c>
      <c r="K78">
        <v>1</v>
      </c>
      <c r="L78">
        <f t="shared" si="1"/>
        <v>2.1276595744680851E-2</v>
      </c>
      <c r="M78" t="s">
        <v>127</v>
      </c>
      <c r="N78" t="s">
        <v>46</v>
      </c>
    </row>
    <row r="79" spans="1:15" x14ac:dyDescent="0.25">
      <c r="A79" t="s">
        <v>129</v>
      </c>
      <c r="B79">
        <v>198</v>
      </c>
      <c r="C79">
        <v>1</v>
      </c>
      <c r="D79">
        <v>19</v>
      </c>
      <c r="E79">
        <v>87332</v>
      </c>
      <c r="F79">
        <v>14</v>
      </c>
      <c r="G79" t="s">
        <v>12</v>
      </c>
      <c r="H79">
        <v>2.8588730000000001E-3</v>
      </c>
      <c r="I79">
        <v>0</v>
      </c>
      <c r="J79">
        <v>0.99963915299999995</v>
      </c>
      <c r="K79">
        <v>0</v>
      </c>
      <c r="L79">
        <f t="shared" si="1"/>
        <v>0</v>
      </c>
    </row>
    <row r="80" spans="1:15" x14ac:dyDescent="0.25">
      <c r="A80" t="s">
        <v>130</v>
      </c>
      <c r="B80">
        <v>0</v>
      </c>
      <c r="C80">
        <v>0</v>
      </c>
      <c r="D80">
        <v>19</v>
      </c>
      <c r="E80">
        <v>1452</v>
      </c>
      <c r="F80">
        <v>11</v>
      </c>
      <c r="G80" t="s">
        <v>38</v>
      </c>
      <c r="H80">
        <v>3.6115695000000003E-2</v>
      </c>
      <c r="I80">
        <v>0</v>
      </c>
      <c r="J80">
        <v>0.99924504800000002</v>
      </c>
      <c r="K80">
        <v>0</v>
      </c>
      <c r="L80">
        <f t="shared" si="1"/>
        <v>0</v>
      </c>
    </row>
    <row r="81" spans="1:18" x14ac:dyDescent="0.25">
      <c r="A81" t="s">
        <v>131</v>
      </c>
      <c r="B81">
        <v>0</v>
      </c>
      <c r="C81">
        <v>0</v>
      </c>
      <c r="D81">
        <v>19</v>
      </c>
      <c r="E81">
        <v>9506</v>
      </c>
      <c r="F81">
        <v>7</v>
      </c>
      <c r="G81" t="s">
        <v>12</v>
      </c>
      <c r="H81">
        <v>4.3902169999999997E-2</v>
      </c>
      <c r="I81">
        <v>0</v>
      </c>
      <c r="J81">
        <v>0.78029024599999997</v>
      </c>
      <c r="K81">
        <v>0</v>
      </c>
      <c r="L81">
        <f t="shared" si="1"/>
        <v>0</v>
      </c>
    </row>
    <row r="82" spans="1:18" x14ac:dyDescent="0.25">
      <c r="A82" t="s">
        <v>132</v>
      </c>
      <c r="B82">
        <v>0</v>
      </c>
      <c r="C82">
        <v>0</v>
      </c>
      <c r="D82">
        <v>19</v>
      </c>
      <c r="E82">
        <v>1015</v>
      </c>
      <c r="F82">
        <v>35</v>
      </c>
      <c r="G82" t="s">
        <v>38</v>
      </c>
      <c r="H82">
        <v>2.1396109E-2</v>
      </c>
      <c r="I82">
        <v>0</v>
      </c>
      <c r="J82">
        <v>0.99889898300000002</v>
      </c>
      <c r="K82">
        <v>1</v>
      </c>
      <c r="L82">
        <f>K82/F82</f>
        <v>2.8571428571428571E-2</v>
      </c>
      <c r="M82" t="s">
        <v>133</v>
      </c>
      <c r="N82" t="s">
        <v>134</v>
      </c>
      <c r="O82" t="s">
        <v>46</v>
      </c>
      <c r="R82" t="s">
        <v>253</v>
      </c>
    </row>
    <row r="83" spans="1:18" x14ac:dyDescent="0.25">
      <c r="A83" t="s">
        <v>135</v>
      </c>
      <c r="B83">
        <v>0</v>
      </c>
      <c r="C83">
        <v>0</v>
      </c>
      <c r="D83">
        <v>19</v>
      </c>
      <c r="E83">
        <v>1598</v>
      </c>
      <c r="F83">
        <v>19</v>
      </c>
      <c r="G83" t="s">
        <v>12</v>
      </c>
      <c r="H83">
        <v>0.94035967099999995</v>
      </c>
      <c r="I83">
        <v>1</v>
      </c>
      <c r="J83">
        <v>0.99963665000000002</v>
      </c>
      <c r="K83">
        <v>1</v>
      </c>
      <c r="L83">
        <f t="shared" ref="L83:L98" si="2">K83/F83</f>
        <v>5.2631578947368418E-2</v>
      </c>
      <c r="M83" t="s">
        <v>124</v>
      </c>
      <c r="N83" t="s">
        <v>46</v>
      </c>
    </row>
    <row r="84" spans="1:18" x14ac:dyDescent="0.25">
      <c r="A84" t="s">
        <v>67</v>
      </c>
      <c r="B84">
        <v>0</v>
      </c>
      <c r="C84">
        <v>0</v>
      </c>
      <c r="D84">
        <v>19</v>
      </c>
      <c r="E84">
        <v>6833</v>
      </c>
      <c r="F84">
        <v>1</v>
      </c>
      <c r="G84" t="s">
        <v>68</v>
      </c>
      <c r="H84">
        <v>4.5592694000000003E-2</v>
      </c>
      <c r="I84">
        <v>0</v>
      </c>
      <c r="J84">
        <v>0.99858486700000004</v>
      </c>
      <c r="K84">
        <v>0</v>
      </c>
      <c r="L84">
        <f t="shared" si="2"/>
        <v>0</v>
      </c>
    </row>
    <row r="85" spans="1:18" x14ac:dyDescent="0.25">
      <c r="A85" t="s">
        <v>136</v>
      </c>
      <c r="B85">
        <v>0</v>
      </c>
      <c r="C85">
        <v>0</v>
      </c>
      <c r="D85">
        <v>19</v>
      </c>
      <c r="E85">
        <v>1743</v>
      </c>
      <c r="F85">
        <v>34</v>
      </c>
      <c r="G85" t="s">
        <v>21</v>
      </c>
      <c r="H85">
        <v>5.1851450000000004E-3</v>
      </c>
      <c r="I85">
        <v>0</v>
      </c>
      <c r="J85">
        <v>0.99872833500000002</v>
      </c>
      <c r="K85">
        <v>0</v>
      </c>
      <c r="L85">
        <f t="shared" si="2"/>
        <v>0</v>
      </c>
    </row>
    <row r="86" spans="1:18" x14ac:dyDescent="0.25">
      <c r="A86" t="s">
        <v>137</v>
      </c>
      <c r="B86">
        <v>193</v>
      </c>
      <c r="C86">
        <v>1</v>
      </c>
      <c r="D86">
        <v>20</v>
      </c>
      <c r="E86">
        <v>17234</v>
      </c>
      <c r="F86">
        <v>24</v>
      </c>
      <c r="G86" t="s">
        <v>12</v>
      </c>
      <c r="H86">
        <v>0.12354100899999999</v>
      </c>
      <c r="I86">
        <v>0</v>
      </c>
      <c r="J86">
        <v>0.99720036999999995</v>
      </c>
      <c r="K86">
        <v>1</v>
      </c>
      <c r="L86">
        <f t="shared" si="2"/>
        <v>4.1666666666666664E-2</v>
      </c>
      <c r="M86" t="s">
        <v>138</v>
      </c>
      <c r="N86" t="s">
        <v>50</v>
      </c>
    </row>
    <row r="87" spans="1:18" x14ac:dyDescent="0.25">
      <c r="A87" t="s">
        <v>139</v>
      </c>
      <c r="B87">
        <v>0</v>
      </c>
      <c r="C87">
        <v>0</v>
      </c>
      <c r="D87">
        <v>20</v>
      </c>
      <c r="E87">
        <v>1517</v>
      </c>
      <c r="F87">
        <v>42</v>
      </c>
      <c r="G87" t="s">
        <v>12</v>
      </c>
      <c r="H87">
        <v>2.4299918E-2</v>
      </c>
      <c r="I87">
        <v>1</v>
      </c>
      <c r="J87">
        <v>0.97255951200000001</v>
      </c>
      <c r="K87">
        <v>1</v>
      </c>
      <c r="L87">
        <f t="shared" si="2"/>
        <v>2.3809523809523808E-2</v>
      </c>
      <c r="M87" t="s">
        <v>140</v>
      </c>
      <c r="N87" t="s">
        <v>141</v>
      </c>
    </row>
    <row r="88" spans="1:18" x14ac:dyDescent="0.25">
      <c r="A88" t="s">
        <v>142</v>
      </c>
      <c r="B88">
        <v>0</v>
      </c>
      <c r="C88">
        <v>0</v>
      </c>
      <c r="D88">
        <v>20</v>
      </c>
      <c r="E88">
        <v>4383</v>
      </c>
      <c r="F88">
        <v>58</v>
      </c>
      <c r="G88" t="s">
        <v>12</v>
      </c>
      <c r="H88">
        <v>0.99994739899999996</v>
      </c>
      <c r="I88">
        <v>1</v>
      </c>
      <c r="J88">
        <v>0.99984717400000001</v>
      </c>
      <c r="K88">
        <v>3</v>
      </c>
      <c r="L88">
        <f t="shared" si="2"/>
        <v>5.1724137931034482E-2</v>
      </c>
      <c r="M88" t="s">
        <v>143</v>
      </c>
      <c r="N88" t="s">
        <v>46</v>
      </c>
      <c r="O88" t="s">
        <v>23</v>
      </c>
      <c r="P88" t="s">
        <v>30</v>
      </c>
    </row>
    <row r="89" spans="1:18" x14ac:dyDescent="0.25">
      <c r="A89" t="s">
        <v>144</v>
      </c>
      <c r="B89">
        <v>199</v>
      </c>
      <c r="C89">
        <v>1</v>
      </c>
      <c r="D89">
        <v>21</v>
      </c>
      <c r="E89">
        <v>42623</v>
      </c>
      <c r="F89">
        <v>13</v>
      </c>
      <c r="G89" t="s">
        <v>64</v>
      </c>
      <c r="H89">
        <v>6.0235460999999997E-2</v>
      </c>
      <c r="I89">
        <v>0</v>
      </c>
      <c r="J89">
        <v>0.99965906100000002</v>
      </c>
      <c r="K89">
        <v>0</v>
      </c>
      <c r="L89">
        <f t="shared" si="2"/>
        <v>0</v>
      </c>
    </row>
    <row r="90" spans="1:18" x14ac:dyDescent="0.25">
      <c r="A90" t="s">
        <v>145</v>
      </c>
      <c r="B90">
        <v>0</v>
      </c>
      <c r="C90">
        <v>0</v>
      </c>
      <c r="D90">
        <v>21</v>
      </c>
      <c r="E90">
        <v>3093</v>
      </c>
      <c r="F90">
        <v>133</v>
      </c>
      <c r="G90" t="s">
        <v>12</v>
      </c>
      <c r="H90">
        <v>0.99958508400000001</v>
      </c>
      <c r="I90">
        <v>1</v>
      </c>
      <c r="J90">
        <v>0.99958044300000004</v>
      </c>
      <c r="K90">
        <v>3</v>
      </c>
      <c r="L90">
        <f t="shared" si="2"/>
        <v>2.2556390977443608E-2</v>
      </c>
      <c r="M90" t="s">
        <v>146</v>
      </c>
      <c r="N90" t="s">
        <v>46</v>
      </c>
      <c r="O90" t="s">
        <v>147</v>
      </c>
      <c r="P90" t="s">
        <v>28</v>
      </c>
    </row>
    <row r="91" spans="1:18" x14ac:dyDescent="0.25">
      <c r="A91" t="s">
        <v>148</v>
      </c>
      <c r="B91">
        <v>0</v>
      </c>
      <c r="C91">
        <v>0</v>
      </c>
      <c r="D91">
        <v>21</v>
      </c>
      <c r="E91">
        <v>6435</v>
      </c>
      <c r="F91">
        <v>190</v>
      </c>
      <c r="G91" t="s">
        <v>12</v>
      </c>
      <c r="H91">
        <v>0.224602158</v>
      </c>
      <c r="I91">
        <v>0</v>
      </c>
      <c r="J91">
        <v>0.99702626500000002</v>
      </c>
      <c r="K91">
        <v>4</v>
      </c>
      <c r="L91">
        <f t="shared" si="2"/>
        <v>2.1052631578947368E-2</v>
      </c>
      <c r="M91" t="s">
        <v>149</v>
      </c>
      <c r="N91" t="s">
        <v>28</v>
      </c>
      <c r="O91" t="s">
        <v>50</v>
      </c>
      <c r="P91" t="s">
        <v>14</v>
      </c>
      <c r="Q91" t="s">
        <v>23</v>
      </c>
    </row>
    <row r="92" spans="1:18" x14ac:dyDescent="0.25">
      <c r="A92" t="s">
        <v>150</v>
      </c>
      <c r="B92">
        <v>0</v>
      </c>
      <c r="C92">
        <v>0</v>
      </c>
      <c r="D92">
        <v>21</v>
      </c>
      <c r="E92">
        <v>2095</v>
      </c>
      <c r="F92">
        <v>14</v>
      </c>
      <c r="G92" t="s">
        <v>43</v>
      </c>
      <c r="H92">
        <v>1.2625897000000001E-2</v>
      </c>
      <c r="I92">
        <v>0</v>
      </c>
      <c r="J92">
        <v>0.99945384299999995</v>
      </c>
      <c r="K92">
        <v>0</v>
      </c>
      <c r="L92">
        <f t="shared" si="2"/>
        <v>0</v>
      </c>
    </row>
    <row r="93" spans="1:18" x14ac:dyDescent="0.25">
      <c r="A93" t="s">
        <v>151</v>
      </c>
      <c r="B93">
        <v>0</v>
      </c>
      <c r="C93">
        <v>0</v>
      </c>
      <c r="D93">
        <v>21</v>
      </c>
      <c r="E93">
        <v>1162</v>
      </c>
      <c r="F93">
        <v>29</v>
      </c>
      <c r="G93" t="s">
        <v>12</v>
      </c>
      <c r="H93">
        <v>0.35919627300000001</v>
      </c>
      <c r="I93">
        <v>1</v>
      </c>
      <c r="J93">
        <v>0.90932524199999998</v>
      </c>
      <c r="K93">
        <v>1</v>
      </c>
      <c r="L93">
        <f t="shared" si="2"/>
        <v>3.4482758620689655E-2</v>
      </c>
      <c r="M93" t="s">
        <v>152</v>
      </c>
      <c r="N93" t="s">
        <v>28</v>
      </c>
    </row>
    <row r="94" spans="1:18" x14ac:dyDescent="0.25">
      <c r="A94" t="s">
        <v>153</v>
      </c>
      <c r="B94">
        <v>0</v>
      </c>
      <c r="C94">
        <v>0</v>
      </c>
      <c r="D94">
        <v>21</v>
      </c>
      <c r="E94">
        <v>3139</v>
      </c>
      <c r="F94">
        <v>56</v>
      </c>
      <c r="G94" t="s">
        <v>21</v>
      </c>
      <c r="H94">
        <v>4.8226463999999997E-2</v>
      </c>
      <c r="I94">
        <v>0</v>
      </c>
      <c r="J94">
        <v>0.99936228999999999</v>
      </c>
      <c r="K94">
        <v>1</v>
      </c>
      <c r="L94">
        <f t="shared" si="2"/>
        <v>1.7857142857142856E-2</v>
      </c>
      <c r="M94" t="s">
        <v>154</v>
      </c>
      <c r="N94" t="s">
        <v>18</v>
      </c>
    </row>
    <row r="95" spans="1:18" x14ac:dyDescent="0.25">
      <c r="A95" t="s">
        <v>155</v>
      </c>
      <c r="B95">
        <v>199</v>
      </c>
      <c r="C95">
        <v>1</v>
      </c>
      <c r="D95">
        <v>22</v>
      </c>
      <c r="E95">
        <v>59205</v>
      </c>
      <c r="F95">
        <v>14</v>
      </c>
      <c r="G95" t="s">
        <v>12</v>
      </c>
      <c r="H95">
        <v>1.071424E-2</v>
      </c>
      <c r="I95">
        <v>0</v>
      </c>
      <c r="J95">
        <v>0.99856334899999999</v>
      </c>
      <c r="K95">
        <v>0</v>
      </c>
      <c r="L95">
        <f t="shared" si="2"/>
        <v>0</v>
      </c>
    </row>
    <row r="96" spans="1:18" x14ac:dyDescent="0.25">
      <c r="A96" t="s">
        <v>156</v>
      </c>
      <c r="B96">
        <v>0</v>
      </c>
      <c r="C96">
        <v>0</v>
      </c>
      <c r="D96">
        <v>22</v>
      </c>
      <c r="E96">
        <v>2736</v>
      </c>
      <c r="F96">
        <v>66</v>
      </c>
      <c r="G96" t="s">
        <v>43</v>
      </c>
      <c r="H96">
        <v>3.3534201E-2</v>
      </c>
      <c r="I96">
        <v>0</v>
      </c>
      <c r="J96">
        <v>0.99944812100000002</v>
      </c>
      <c r="K96">
        <v>0</v>
      </c>
      <c r="L96">
        <f t="shared" si="2"/>
        <v>0</v>
      </c>
    </row>
    <row r="97" spans="1:16" x14ac:dyDescent="0.25">
      <c r="A97" t="s">
        <v>157</v>
      </c>
      <c r="B97">
        <v>0</v>
      </c>
      <c r="C97">
        <v>0</v>
      </c>
      <c r="D97">
        <v>22</v>
      </c>
      <c r="E97">
        <v>1796</v>
      </c>
      <c r="F97">
        <v>3</v>
      </c>
      <c r="G97" t="s">
        <v>12</v>
      </c>
      <c r="H97">
        <v>6.4267327999999999E-2</v>
      </c>
      <c r="I97">
        <v>0</v>
      </c>
      <c r="J97">
        <v>0.99935954800000004</v>
      </c>
      <c r="K97">
        <v>0</v>
      </c>
      <c r="L97">
        <f t="shared" si="2"/>
        <v>0</v>
      </c>
    </row>
    <row r="98" spans="1:16" x14ac:dyDescent="0.25">
      <c r="A98" t="s">
        <v>158</v>
      </c>
      <c r="B98">
        <v>0</v>
      </c>
      <c r="C98">
        <v>0</v>
      </c>
      <c r="D98">
        <v>22</v>
      </c>
      <c r="E98">
        <v>5917</v>
      </c>
      <c r="F98">
        <v>8</v>
      </c>
      <c r="G98" t="s">
        <v>12</v>
      </c>
      <c r="H98">
        <v>1.0999372E-2</v>
      </c>
      <c r="I98">
        <v>0</v>
      </c>
      <c r="J98">
        <v>0.99527668999999996</v>
      </c>
      <c r="K98">
        <v>0</v>
      </c>
      <c r="L98">
        <f t="shared" si="2"/>
        <v>0</v>
      </c>
    </row>
    <row r="99" spans="1:16" x14ac:dyDescent="0.25">
      <c r="A99" t="s">
        <v>159</v>
      </c>
      <c r="B99">
        <v>0</v>
      </c>
      <c r="C99">
        <v>0</v>
      </c>
      <c r="D99">
        <v>22</v>
      </c>
      <c r="E99">
        <v>1015</v>
      </c>
      <c r="F99">
        <v>11</v>
      </c>
      <c r="G99" t="s">
        <v>43</v>
      </c>
      <c r="H99">
        <v>1.4516177999999999E-2</v>
      </c>
      <c r="I99">
        <v>0</v>
      </c>
      <c r="J99">
        <v>0.99970680499999998</v>
      </c>
      <c r="K99">
        <v>0</v>
      </c>
      <c r="L99">
        <f>K99/F99</f>
        <v>0</v>
      </c>
    </row>
    <row r="100" spans="1:16" x14ac:dyDescent="0.25">
      <c r="A100" t="s">
        <v>160</v>
      </c>
      <c r="B100">
        <v>0</v>
      </c>
      <c r="C100">
        <v>0</v>
      </c>
      <c r="D100">
        <v>22</v>
      </c>
      <c r="E100">
        <v>6768</v>
      </c>
      <c r="F100">
        <v>79</v>
      </c>
      <c r="G100" t="s">
        <v>38</v>
      </c>
      <c r="H100">
        <v>1.2673986E-2</v>
      </c>
      <c r="I100">
        <v>0</v>
      </c>
      <c r="J100">
        <v>0.99660372699999999</v>
      </c>
      <c r="K100">
        <v>1</v>
      </c>
      <c r="L100">
        <f t="shared" ref="L100:L118" si="3">K100/F100</f>
        <v>1.2658227848101266E-2</v>
      </c>
      <c r="M100" t="s">
        <v>161</v>
      </c>
      <c r="N100" t="s">
        <v>28</v>
      </c>
    </row>
    <row r="101" spans="1:16" x14ac:dyDescent="0.25">
      <c r="A101" t="s">
        <v>162</v>
      </c>
      <c r="B101">
        <v>0</v>
      </c>
      <c r="C101">
        <v>0</v>
      </c>
      <c r="D101">
        <v>22</v>
      </c>
      <c r="E101">
        <v>1248</v>
      </c>
      <c r="F101">
        <v>187</v>
      </c>
      <c r="G101" t="s">
        <v>12</v>
      </c>
      <c r="H101">
        <v>0.42039318799999997</v>
      </c>
      <c r="I101">
        <v>1</v>
      </c>
      <c r="J101">
        <v>0.99887448499999998</v>
      </c>
      <c r="K101">
        <v>3</v>
      </c>
      <c r="L101">
        <f t="shared" si="3"/>
        <v>1.6042780748663103E-2</v>
      </c>
      <c r="M101" t="s">
        <v>163</v>
      </c>
      <c r="N101" t="s">
        <v>164</v>
      </c>
      <c r="O101" t="s">
        <v>23</v>
      </c>
      <c r="P101" t="s">
        <v>46</v>
      </c>
    </row>
    <row r="102" spans="1:16" x14ac:dyDescent="0.25">
      <c r="A102" t="s">
        <v>165</v>
      </c>
      <c r="B102">
        <v>0</v>
      </c>
      <c r="C102">
        <v>0</v>
      </c>
      <c r="D102">
        <v>22</v>
      </c>
      <c r="E102">
        <v>3429</v>
      </c>
      <c r="F102">
        <v>46</v>
      </c>
      <c r="G102" t="s">
        <v>12</v>
      </c>
      <c r="H102">
        <v>0.99377112499999998</v>
      </c>
      <c r="I102">
        <v>1</v>
      </c>
      <c r="J102">
        <v>0.99984848500000001</v>
      </c>
      <c r="K102">
        <v>1</v>
      </c>
      <c r="L102">
        <f t="shared" si="3"/>
        <v>2.1739130434782608E-2</v>
      </c>
      <c r="M102" t="s">
        <v>124</v>
      </c>
      <c r="N102" t="s">
        <v>46</v>
      </c>
    </row>
    <row r="103" spans="1:16" x14ac:dyDescent="0.25">
      <c r="A103" t="s">
        <v>166</v>
      </c>
      <c r="B103">
        <v>0</v>
      </c>
      <c r="C103">
        <v>0</v>
      </c>
      <c r="D103">
        <v>22</v>
      </c>
      <c r="E103">
        <v>2383</v>
      </c>
      <c r="F103">
        <v>68</v>
      </c>
      <c r="G103" t="s">
        <v>12</v>
      </c>
      <c r="H103">
        <v>0.116801612</v>
      </c>
      <c r="I103">
        <v>1</v>
      </c>
      <c r="J103">
        <v>0.99831533400000005</v>
      </c>
      <c r="K103">
        <v>0</v>
      </c>
      <c r="L103">
        <f t="shared" si="3"/>
        <v>0</v>
      </c>
    </row>
    <row r="104" spans="1:16" x14ac:dyDescent="0.25">
      <c r="A104" t="s">
        <v>167</v>
      </c>
      <c r="B104">
        <v>0</v>
      </c>
      <c r="C104">
        <v>0</v>
      </c>
      <c r="D104">
        <v>22</v>
      </c>
      <c r="E104">
        <v>1103</v>
      </c>
      <c r="F104">
        <v>32</v>
      </c>
      <c r="G104" t="s">
        <v>12</v>
      </c>
      <c r="H104">
        <v>8.100504E-2</v>
      </c>
      <c r="I104">
        <v>1</v>
      </c>
      <c r="J104">
        <v>0.96436053499999996</v>
      </c>
      <c r="K104">
        <v>3</v>
      </c>
      <c r="L104">
        <f t="shared" si="3"/>
        <v>9.375E-2</v>
      </c>
      <c r="M104" t="s">
        <v>168</v>
      </c>
      <c r="N104" t="s">
        <v>169</v>
      </c>
      <c r="O104" t="s">
        <v>170</v>
      </c>
      <c r="P104" t="s">
        <v>147</v>
      </c>
    </row>
    <row r="105" spans="1:16" x14ac:dyDescent="0.25">
      <c r="A105" t="s">
        <v>171</v>
      </c>
      <c r="B105">
        <v>0</v>
      </c>
      <c r="C105">
        <v>0</v>
      </c>
      <c r="D105">
        <v>22</v>
      </c>
      <c r="E105">
        <v>8905</v>
      </c>
      <c r="F105">
        <v>68</v>
      </c>
      <c r="G105" t="s">
        <v>21</v>
      </c>
      <c r="H105">
        <v>0.18285807400000001</v>
      </c>
      <c r="I105">
        <v>0</v>
      </c>
      <c r="J105">
        <v>0.998933136</v>
      </c>
      <c r="K105">
        <v>1</v>
      </c>
      <c r="L105">
        <f t="shared" si="3"/>
        <v>1.4705882352941176E-2</v>
      </c>
      <c r="M105" t="s">
        <v>172</v>
      </c>
      <c r="N105" t="s">
        <v>23</v>
      </c>
    </row>
    <row r="106" spans="1:16" x14ac:dyDescent="0.25">
      <c r="A106" t="s">
        <v>173</v>
      </c>
      <c r="B106">
        <v>0</v>
      </c>
      <c r="C106">
        <v>0</v>
      </c>
      <c r="D106">
        <v>22</v>
      </c>
      <c r="E106">
        <v>1336</v>
      </c>
      <c r="F106">
        <v>66</v>
      </c>
      <c r="G106" t="s">
        <v>38</v>
      </c>
      <c r="H106">
        <v>6.4885971000000001E-2</v>
      </c>
      <c r="I106">
        <v>0</v>
      </c>
      <c r="J106">
        <v>0.99663227799999998</v>
      </c>
      <c r="K106">
        <v>1</v>
      </c>
      <c r="L106">
        <f t="shared" si="3"/>
        <v>1.5151515151515152E-2</v>
      </c>
      <c r="M106">
        <v>1</v>
      </c>
      <c r="N106" t="s">
        <v>134</v>
      </c>
    </row>
    <row r="107" spans="1:16" x14ac:dyDescent="0.25">
      <c r="A107" t="s">
        <v>174</v>
      </c>
      <c r="B107">
        <v>0</v>
      </c>
      <c r="C107">
        <v>0</v>
      </c>
      <c r="D107">
        <v>22</v>
      </c>
      <c r="E107">
        <v>3162</v>
      </c>
      <c r="F107">
        <v>1</v>
      </c>
      <c r="G107" t="s">
        <v>12</v>
      </c>
      <c r="H107">
        <v>5.8942049999999996E-3</v>
      </c>
      <c r="I107">
        <v>0</v>
      </c>
      <c r="J107">
        <v>0.99970155999999999</v>
      </c>
      <c r="K107">
        <v>0</v>
      </c>
      <c r="L107">
        <f t="shared" si="3"/>
        <v>0</v>
      </c>
    </row>
    <row r="108" spans="1:16" x14ac:dyDescent="0.25">
      <c r="A108" t="s">
        <v>175</v>
      </c>
      <c r="B108">
        <v>0</v>
      </c>
      <c r="C108">
        <v>0</v>
      </c>
      <c r="D108">
        <v>22</v>
      </c>
      <c r="E108">
        <v>1540</v>
      </c>
      <c r="F108">
        <v>63</v>
      </c>
      <c r="G108" t="s">
        <v>12</v>
      </c>
      <c r="H108">
        <v>7.9345742999999996E-2</v>
      </c>
      <c r="I108">
        <v>0</v>
      </c>
      <c r="J108">
        <v>0.96695220500000001</v>
      </c>
      <c r="K108">
        <v>3</v>
      </c>
      <c r="L108">
        <f t="shared" si="3"/>
        <v>4.7619047619047616E-2</v>
      </c>
      <c r="M108" t="s">
        <v>176</v>
      </c>
      <c r="N108" t="s">
        <v>134</v>
      </c>
      <c r="O108" t="s">
        <v>147</v>
      </c>
      <c r="P108" t="s">
        <v>110</v>
      </c>
    </row>
    <row r="109" spans="1:16" x14ac:dyDescent="0.25">
      <c r="A109" t="s">
        <v>177</v>
      </c>
      <c r="B109">
        <v>0</v>
      </c>
      <c r="C109">
        <v>0</v>
      </c>
      <c r="D109">
        <v>22</v>
      </c>
      <c r="E109">
        <v>2361</v>
      </c>
      <c r="F109">
        <v>25</v>
      </c>
      <c r="G109" t="s">
        <v>12</v>
      </c>
      <c r="H109">
        <v>3.0715736E-2</v>
      </c>
      <c r="I109">
        <v>0</v>
      </c>
      <c r="J109">
        <v>0.96234029499999996</v>
      </c>
      <c r="K109">
        <v>0</v>
      </c>
      <c r="L109">
        <f t="shared" si="3"/>
        <v>0</v>
      </c>
    </row>
    <row r="110" spans="1:16" x14ac:dyDescent="0.25">
      <c r="A110" t="s">
        <v>67</v>
      </c>
      <c r="B110">
        <v>0</v>
      </c>
      <c r="C110">
        <v>0</v>
      </c>
      <c r="D110">
        <v>22</v>
      </c>
      <c r="E110">
        <v>9438</v>
      </c>
      <c r="F110">
        <v>1</v>
      </c>
      <c r="G110" t="s">
        <v>68</v>
      </c>
      <c r="H110">
        <v>4.5592694000000003E-2</v>
      </c>
      <c r="I110">
        <v>0</v>
      </c>
      <c r="J110">
        <v>0.99858486700000004</v>
      </c>
      <c r="K110">
        <v>0</v>
      </c>
      <c r="L110">
        <f t="shared" si="3"/>
        <v>0</v>
      </c>
    </row>
    <row r="111" spans="1:16" x14ac:dyDescent="0.25">
      <c r="A111" t="s">
        <v>178</v>
      </c>
      <c r="B111">
        <v>0</v>
      </c>
      <c r="C111">
        <v>0</v>
      </c>
      <c r="D111">
        <v>22</v>
      </c>
      <c r="E111">
        <v>2485</v>
      </c>
      <c r="F111">
        <v>10</v>
      </c>
      <c r="G111" t="s">
        <v>12</v>
      </c>
      <c r="H111">
        <v>0.99999994800000003</v>
      </c>
      <c r="I111">
        <v>1</v>
      </c>
      <c r="J111">
        <v>0.99982303400000005</v>
      </c>
      <c r="K111">
        <v>1</v>
      </c>
      <c r="L111">
        <f t="shared" si="3"/>
        <v>0.1</v>
      </c>
      <c r="M111" t="s">
        <v>124</v>
      </c>
      <c r="N111" t="s">
        <v>46</v>
      </c>
    </row>
    <row r="112" spans="1:16" x14ac:dyDescent="0.25">
      <c r="A112" t="s">
        <v>179</v>
      </c>
      <c r="B112">
        <v>0</v>
      </c>
      <c r="C112">
        <v>0</v>
      </c>
      <c r="D112">
        <v>22</v>
      </c>
      <c r="E112">
        <v>1131</v>
      </c>
      <c r="F112">
        <v>38</v>
      </c>
      <c r="G112" t="s">
        <v>12</v>
      </c>
      <c r="H112">
        <v>9.3934310000000007E-3</v>
      </c>
      <c r="I112">
        <v>0</v>
      </c>
      <c r="J112">
        <v>0.99639707799999999</v>
      </c>
      <c r="K112">
        <v>0</v>
      </c>
      <c r="L112">
        <f t="shared" si="3"/>
        <v>0</v>
      </c>
    </row>
    <row r="113" spans="1:17" x14ac:dyDescent="0.25">
      <c r="A113" t="s">
        <v>180</v>
      </c>
      <c r="B113">
        <v>0</v>
      </c>
      <c r="C113">
        <v>0</v>
      </c>
      <c r="D113">
        <v>22</v>
      </c>
      <c r="E113">
        <v>1030</v>
      </c>
      <c r="F113">
        <v>44</v>
      </c>
      <c r="G113" t="s">
        <v>12</v>
      </c>
      <c r="H113">
        <v>1.4114115999999999E-2</v>
      </c>
      <c r="I113">
        <v>1</v>
      </c>
      <c r="J113">
        <v>0.98327177799999999</v>
      </c>
      <c r="K113">
        <v>2</v>
      </c>
      <c r="L113">
        <f t="shared" si="3"/>
        <v>4.5454545454545456E-2</v>
      </c>
      <c r="M113" t="s">
        <v>181</v>
      </c>
      <c r="N113" t="s">
        <v>14</v>
      </c>
      <c r="O113" t="s">
        <v>14</v>
      </c>
    </row>
    <row r="114" spans="1:17" x14ac:dyDescent="0.25">
      <c r="A114" t="s">
        <v>182</v>
      </c>
      <c r="B114">
        <v>0</v>
      </c>
      <c r="C114">
        <v>0</v>
      </c>
      <c r="D114">
        <v>22</v>
      </c>
      <c r="E114">
        <v>3276</v>
      </c>
      <c r="F114">
        <v>86</v>
      </c>
      <c r="G114" t="s">
        <v>12</v>
      </c>
      <c r="H114">
        <v>2.5616931999999999E-2</v>
      </c>
      <c r="I114">
        <v>0</v>
      </c>
      <c r="J114">
        <v>0.99568897499999998</v>
      </c>
      <c r="K114">
        <v>3</v>
      </c>
      <c r="L114">
        <f t="shared" si="3"/>
        <v>3.4883720930232558E-2</v>
      </c>
      <c r="M114" t="s">
        <v>183</v>
      </c>
      <c r="N114" t="s">
        <v>46</v>
      </c>
      <c r="O114" t="s">
        <v>147</v>
      </c>
      <c r="P114" t="s">
        <v>14</v>
      </c>
    </row>
    <row r="115" spans="1:17" x14ac:dyDescent="0.25">
      <c r="A115" t="s">
        <v>184</v>
      </c>
      <c r="B115">
        <v>0</v>
      </c>
      <c r="C115">
        <v>0</v>
      </c>
      <c r="D115">
        <v>22</v>
      </c>
      <c r="E115">
        <v>8081</v>
      </c>
      <c r="F115">
        <v>33</v>
      </c>
      <c r="G115" t="s">
        <v>12</v>
      </c>
      <c r="H115">
        <v>3.8441730000000002E-3</v>
      </c>
      <c r="I115">
        <v>0</v>
      </c>
      <c r="J115">
        <v>0.99889707599999999</v>
      </c>
      <c r="K115">
        <v>1</v>
      </c>
      <c r="L115">
        <f t="shared" si="3"/>
        <v>3.0303030303030304E-2</v>
      </c>
      <c r="M115" t="s">
        <v>185</v>
      </c>
      <c r="N115" t="s">
        <v>23</v>
      </c>
    </row>
    <row r="116" spans="1:17" x14ac:dyDescent="0.25">
      <c r="A116" t="s">
        <v>186</v>
      </c>
      <c r="B116">
        <v>0</v>
      </c>
      <c r="C116">
        <v>0</v>
      </c>
      <c r="D116">
        <v>22</v>
      </c>
      <c r="E116">
        <v>15974</v>
      </c>
      <c r="F116">
        <v>63</v>
      </c>
      <c r="G116" t="s">
        <v>12</v>
      </c>
      <c r="H116">
        <v>7.6649459999999997E-3</v>
      </c>
      <c r="I116">
        <v>0</v>
      </c>
      <c r="J116">
        <v>0.99398177899999995</v>
      </c>
      <c r="K116">
        <v>1</v>
      </c>
      <c r="L116">
        <f t="shared" si="3"/>
        <v>1.5873015873015872E-2</v>
      </c>
      <c r="M116" t="s">
        <v>187</v>
      </c>
      <c r="N116" t="s">
        <v>170</v>
      </c>
    </row>
    <row r="117" spans="1:17" x14ac:dyDescent="0.25">
      <c r="A117" t="s">
        <v>188</v>
      </c>
      <c r="B117">
        <v>195</v>
      </c>
      <c r="C117">
        <v>1</v>
      </c>
      <c r="D117">
        <v>23</v>
      </c>
      <c r="E117">
        <v>8224</v>
      </c>
      <c r="F117">
        <v>6</v>
      </c>
      <c r="G117" t="s">
        <v>12</v>
      </c>
      <c r="H117">
        <v>1.3697469999999999E-3</v>
      </c>
      <c r="I117">
        <v>0</v>
      </c>
      <c r="J117">
        <v>0.99973374599999998</v>
      </c>
      <c r="K117">
        <v>0</v>
      </c>
      <c r="L117">
        <f t="shared" si="3"/>
        <v>0</v>
      </c>
    </row>
    <row r="118" spans="1:17" x14ac:dyDescent="0.25">
      <c r="A118" t="s">
        <v>189</v>
      </c>
      <c r="B118">
        <v>0</v>
      </c>
      <c r="C118">
        <v>0</v>
      </c>
      <c r="D118">
        <v>23</v>
      </c>
      <c r="E118">
        <v>1768</v>
      </c>
      <c r="F118">
        <v>10</v>
      </c>
      <c r="G118" t="s">
        <v>12</v>
      </c>
      <c r="H118">
        <v>2.2461739000000001E-2</v>
      </c>
      <c r="I118">
        <v>0</v>
      </c>
      <c r="J118">
        <v>0.98891431100000005</v>
      </c>
      <c r="K118">
        <v>1</v>
      </c>
      <c r="L118">
        <f t="shared" si="3"/>
        <v>0.1</v>
      </c>
      <c r="M118" t="s">
        <v>190</v>
      </c>
      <c r="N118" t="s">
        <v>33</v>
      </c>
    </row>
    <row r="119" spans="1:17" x14ac:dyDescent="0.25">
      <c r="A119" t="s">
        <v>191</v>
      </c>
      <c r="B119">
        <v>196</v>
      </c>
      <c r="C119">
        <v>1</v>
      </c>
      <c r="D119">
        <v>24</v>
      </c>
      <c r="E119">
        <v>23585</v>
      </c>
      <c r="F119">
        <v>5</v>
      </c>
      <c r="G119" t="s">
        <v>12</v>
      </c>
      <c r="H119">
        <v>1.4128974000000001E-2</v>
      </c>
      <c r="I119">
        <v>0</v>
      </c>
      <c r="J119">
        <v>0.99972707000000005</v>
      </c>
      <c r="K119">
        <v>0</v>
      </c>
      <c r="L119">
        <f>K119/F119</f>
        <v>0</v>
      </c>
    </row>
    <row r="120" spans="1:17" x14ac:dyDescent="0.25">
      <c r="A120" t="s">
        <v>192</v>
      </c>
      <c r="B120">
        <v>0</v>
      </c>
      <c r="C120">
        <v>0</v>
      </c>
      <c r="D120">
        <v>24</v>
      </c>
      <c r="E120">
        <v>1733</v>
      </c>
      <c r="F120">
        <v>146</v>
      </c>
      <c r="G120" t="s">
        <v>21</v>
      </c>
      <c r="H120">
        <v>2.4305156000000001E-2</v>
      </c>
      <c r="I120">
        <v>0</v>
      </c>
      <c r="J120">
        <v>0.99233669000000002</v>
      </c>
      <c r="K120">
        <v>0</v>
      </c>
      <c r="L120">
        <f t="shared" ref="L120:L131" si="4">K120/F120</f>
        <v>0</v>
      </c>
    </row>
    <row r="121" spans="1:17" x14ac:dyDescent="0.25">
      <c r="A121" t="s">
        <v>193</v>
      </c>
      <c r="B121">
        <v>0</v>
      </c>
      <c r="C121">
        <v>0</v>
      </c>
      <c r="D121">
        <v>24</v>
      </c>
      <c r="E121">
        <v>3897</v>
      </c>
      <c r="F121">
        <v>55</v>
      </c>
      <c r="G121" t="s">
        <v>21</v>
      </c>
      <c r="H121">
        <v>0.34675274499999997</v>
      </c>
      <c r="I121">
        <v>1</v>
      </c>
      <c r="J121">
        <v>0.97560214999999995</v>
      </c>
      <c r="K121">
        <v>4</v>
      </c>
      <c r="L121">
        <f t="shared" si="4"/>
        <v>7.2727272727272724E-2</v>
      </c>
      <c r="M121" t="s">
        <v>194</v>
      </c>
      <c r="N121" t="s">
        <v>24</v>
      </c>
      <c r="O121" t="s">
        <v>46</v>
      </c>
      <c r="P121" t="s">
        <v>46</v>
      </c>
      <c r="Q121" t="s">
        <v>164</v>
      </c>
    </row>
    <row r="122" spans="1:17" x14ac:dyDescent="0.25">
      <c r="A122" t="s">
        <v>195</v>
      </c>
      <c r="B122">
        <v>0</v>
      </c>
      <c r="C122">
        <v>0</v>
      </c>
      <c r="D122">
        <v>24</v>
      </c>
      <c r="E122">
        <v>1326</v>
      </c>
      <c r="F122">
        <v>39</v>
      </c>
      <c r="G122" t="s">
        <v>12</v>
      </c>
      <c r="H122">
        <v>0.26088420400000001</v>
      </c>
      <c r="I122">
        <v>1</v>
      </c>
      <c r="J122">
        <v>0.99633067799999997</v>
      </c>
      <c r="K122">
        <v>1</v>
      </c>
      <c r="L122">
        <f t="shared" si="4"/>
        <v>2.564102564102564E-2</v>
      </c>
      <c r="M122" t="s">
        <v>196</v>
      </c>
      <c r="N122" t="s">
        <v>170</v>
      </c>
    </row>
    <row r="123" spans="1:17" x14ac:dyDescent="0.25">
      <c r="A123" t="s">
        <v>197</v>
      </c>
      <c r="B123">
        <v>199</v>
      </c>
      <c r="C123">
        <v>1</v>
      </c>
      <c r="D123">
        <v>25</v>
      </c>
      <c r="E123">
        <v>61511</v>
      </c>
      <c r="F123">
        <v>13</v>
      </c>
      <c r="G123" t="s">
        <v>12</v>
      </c>
      <c r="H123">
        <v>1.8780307E-2</v>
      </c>
      <c r="I123">
        <v>0</v>
      </c>
      <c r="J123">
        <v>0.99963212000000001</v>
      </c>
      <c r="K123">
        <v>0</v>
      </c>
      <c r="L123">
        <f t="shared" si="4"/>
        <v>0</v>
      </c>
    </row>
    <row r="124" spans="1:17" x14ac:dyDescent="0.25">
      <c r="A124" t="s">
        <v>198</v>
      </c>
      <c r="B124">
        <v>0</v>
      </c>
      <c r="C124">
        <v>0</v>
      </c>
      <c r="D124">
        <v>25</v>
      </c>
      <c r="E124">
        <v>1613</v>
      </c>
      <c r="F124">
        <v>40</v>
      </c>
      <c r="G124" t="s">
        <v>12</v>
      </c>
      <c r="H124">
        <v>1.2315151E-2</v>
      </c>
      <c r="I124">
        <v>0</v>
      </c>
      <c r="J124">
        <v>0.99848073699999995</v>
      </c>
      <c r="K124">
        <v>1</v>
      </c>
      <c r="L124">
        <f t="shared" si="4"/>
        <v>2.5000000000000001E-2</v>
      </c>
      <c r="M124" t="s">
        <v>54</v>
      </c>
      <c r="N124" t="s">
        <v>170</v>
      </c>
    </row>
    <row r="125" spans="1:17" x14ac:dyDescent="0.25">
      <c r="A125" t="s">
        <v>199</v>
      </c>
      <c r="B125">
        <v>0</v>
      </c>
      <c r="C125">
        <v>0</v>
      </c>
      <c r="D125">
        <v>25</v>
      </c>
      <c r="E125">
        <v>1728</v>
      </c>
      <c r="F125">
        <v>13</v>
      </c>
      <c r="G125" t="s">
        <v>12</v>
      </c>
      <c r="H125">
        <v>0.99665467799999996</v>
      </c>
      <c r="I125">
        <v>1</v>
      </c>
      <c r="J125">
        <v>0.99956518400000005</v>
      </c>
      <c r="K125">
        <v>0</v>
      </c>
      <c r="L125">
        <f t="shared" si="4"/>
        <v>0</v>
      </c>
    </row>
    <row r="126" spans="1:17" x14ac:dyDescent="0.25">
      <c r="A126" t="s">
        <v>200</v>
      </c>
      <c r="B126">
        <v>0</v>
      </c>
      <c r="C126">
        <v>0</v>
      </c>
      <c r="D126">
        <v>25</v>
      </c>
      <c r="E126">
        <v>9240</v>
      </c>
      <c r="F126">
        <v>48</v>
      </c>
      <c r="G126" t="s">
        <v>12</v>
      </c>
      <c r="H126">
        <v>4.5548549000000001E-2</v>
      </c>
      <c r="I126">
        <v>0</v>
      </c>
      <c r="J126">
        <v>0.99808120700000003</v>
      </c>
      <c r="K126">
        <v>0</v>
      </c>
      <c r="L126">
        <f t="shared" si="4"/>
        <v>0</v>
      </c>
    </row>
    <row r="127" spans="1:17" x14ac:dyDescent="0.25">
      <c r="A127" t="s">
        <v>201</v>
      </c>
      <c r="B127">
        <v>0</v>
      </c>
      <c r="C127">
        <v>0</v>
      </c>
      <c r="D127">
        <v>25</v>
      </c>
      <c r="E127">
        <v>2481</v>
      </c>
      <c r="F127">
        <v>12</v>
      </c>
      <c r="G127" t="s">
        <v>21</v>
      </c>
      <c r="H127">
        <v>2.7511969999999999E-3</v>
      </c>
      <c r="I127">
        <v>0</v>
      </c>
      <c r="J127">
        <v>0.99972170599999999</v>
      </c>
      <c r="K127">
        <v>0</v>
      </c>
      <c r="L127">
        <f t="shared" si="4"/>
        <v>0</v>
      </c>
    </row>
    <row r="128" spans="1:17" x14ac:dyDescent="0.25">
      <c r="A128" t="s">
        <v>202</v>
      </c>
      <c r="B128">
        <v>0</v>
      </c>
      <c r="C128">
        <v>0</v>
      </c>
      <c r="D128">
        <v>25</v>
      </c>
      <c r="E128">
        <v>1099</v>
      </c>
      <c r="F128">
        <v>18</v>
      </c>
      <c r="G128" t="s">
        <v>43</v>
      </c>
      <c r="H128">
        <v>8.5262489999999996E-3</v>
      </c>
      <c r="I128">
        <v>0</v>
      </c>
      <c r="J128">
        <v>0.99960952999999997</v>
      </c>
      <c r="K128">
        <v>0</v>
      </c>
      <c r="L128">
        <f t="shared" si="4"/>
        <v>0</v>
      </c>
    </row>
    <row r="129" spans="1:16" x14ac:dyDescent="0.25">
      <c r="A129" t="s">
        <v>67</v>
      </c>
      <c r="B129">
        <v>0</v>
      </c>
      <c r="C129">
        <v>0</v>
      </c>
      <c r="D129">
        <v>25</v>
      </c>
      <c r="E129">
        <v>1846</v>
      </c>
      <c r="F129">
        <v>1</v>
      </c>
      <c r="G129" t="s">
        <v>68</v>
      </c>
      <c r="H129">
        <v>4.5592694000000003E-2</v>
      </c>
      <c r="I129">
        <v>0</v>
      </c>
      <c r="J129">
        <v>0.99858486700000004</v>
      </c>
      <c r="K129">
        <v>0</v>
      </c>
      <c r="L129">
        <f t="shared" si="4"/>
        <v>0</v>
      </c>
    </row>
    <row r="130" spans="1:16" x14ac:dyDescent="0.25">
      <c r="A130" t="s">
        <v>203</v>
      </c>
      <c r="B130">
        <v>0</v>
      </c>
      <c r="C130">
        <v>0</v>
      </c>
      <c r="D130">
        <v>25</v>
      </c>
      <c r="E130">
        <v>7170</v>
      </c>
      <c r="F130">
        <v>46</v>
      </c>
      <c r="G130" t="s">
        <v>12</v>
      </c>
      <c r="H130">
        <v>0.31178162300000001</v>
      </c>
      <c r="I130">
        <v>1</v>
      </c>
      <c r="J130">
        <v>0.99938905200000006</v>
      </c>
      <c r="K130">
        <v>0</v>
      </c>
      <c r="L130">
        <f t="shared" si="4"/>
        <v>0</v>
      </c>
    </row>
    <row r="131" spans="1:16" x14ac:dyDescent="0.25">
      <c r="A131" t="s">
        <v>204</v>
      </c>
      <c r="B131">
        <v>0</v>
      </c>
      <c r="C131">
        <v>0</v>
      </c>
      <c r="D131">
        <v>25</v>
      </c>
      <c r="E131">
        <v>1361</v>
      </c>
      <c r="F131">
        <v>41</v>
      </c>
      <c r="G131" t="s">
        <v>12</v>
      </c>
      <c r="H131">
        <v>5.9405946000000001E-2</v>
      </c>
      <c r="I131">
        <v>0</v>
      </c>
      <c r="J131">
        <v>0.99958628400000005</v>
      </c>
      <c r="K131">
        <v>0</v>
      </c>
      <c r="L131">
        <f t="shared" si="4"/>
        <v>0</v>
      </c>
    </row>
    <row r="132" spans="1:16" x14ac:dyDescent="0.25">
      <c r="A132" t="s">
        <v>205</v>
      </c>
      <c r="B132">
        <v>0</v>
      </c>
      <c r="C132">
        <v>0</v>
      </c>
      <c r="D132">
        <v>25</v>
      </c>
      <c r="E132">
        <v>2308</v>
      </c>
      <c r="F132">
        <v>24</v>
      </c>
      <c r="G132" t="s">
        <v>12</v>
      </c>
      <c r="H132">
        <v>0.104352575</v>
      </c>
      <c r="I132">
        <v>0</v>
      </c>
      <c r="J132">
        <v>0.99755221599999999</v>
      </c>
      <c r="K132">
        <v>0</v>
      </c>
      <c r="L132">
        <f>K132/F132</f>
        <v>0</v>
      </c>
    </row>
    <row r="133" spans="1:16" x14ac:dyDescent="0.25">
      <c r="A133" t="s">
        <v>206</v>
      </c>
      <c r="B133">
        <v>0</v>
      </c>
      <c r="C133">
        <v>0</v>
      </c>
      <c r="D133">
        <v>25</v>
      </c>
      <c r="E133">
        <v>1134</v>
      </c>
      <c r="F133">
        <v>18</v>
      </c>
      <c r="G133" t="s">
        <v>43</v>
      </c>
      <c r="H133">
        <v>3.5629804000000001E-2</v>
      </c>
      <c r="I133">
        <v>0</v>
      </c>
      <c r="J133">
        <v>0.99974244800000001</v>
      </c>
      <c r="K133">
        <v>0</v>
      </c>
      <c r="L133">
        <f t="shared" ref="L133:L149" si="5">K133/F133</f>
        <v>0</v>
      </c>
    </row>
    <row r="134" spans="1:16" x14ac:dyDescent="0.25">
      <c r="A134" t="s">
        <v>207</v>
      </c>
      <c r="B134">
        <v>0</v>
      </c>
      <c r="C134">
        <v>0</v>
      </c>
      <c r="D134">
        <v>25</v>
      </c>
      <c r="E134">
        <v>2657</v>
      </c>
      <c r="F134">
        <v>22</v>
      </c>
      <c r="G134" t="s">
        <v>12</v>
      </c>
      <c r="H134">
        <v>1.8304407000000002E-2</v>
      </c>
      <c r="I134">
        <v>0</v>
      </c>
      <c r="J134">
        <v>0.99947589599999997</v>
      </c>
      <c r="K134">
        <v>1</v>
      </c>
      <c r="L134">
        <f t="shared" si="5"/>
        <v>4.5454545454545456E-2</v>
      </c>
      <c r="M134" t="s">
        <v>208</v>
      </c>
      <c r="N134" t="s">
        <v>28</v>
      </c>
    </row>
    <row r="135" spans="1:16" x14ac:dyDescent="0.25">
      <c r="A135" t="s">
        <v>209</v>
      </c>
      <c r="B135">
        <v>195</v>
      </c>
      <c r="C135">
        <v>1</v>
      </c>
      <c r="D135">
        <v>26</v>
      </c>
      <c r="E135">
        <v>13245</v>
      </c>
      <c r="F135">
        <v>5</v>
      </c>
      <c r="G135" t="s">
        <v>12</v>
      </c>
      <c r="H135">
        <v>0.214250618</v>
      </c>
      <c r="I135">
        <v>0</v>
      </c>
      <c r="J135">
        <v>0.99937337599999998</v>
      </c>
      <c r="K135">
        <v>1</v>
      </c>
      <c r="L135">
        <f t="shared" si="5"/>
        <v>0.2</v>
      </c>
      <c r="M135" t="s">
        <v>210</v>
      </c>
      <c r="N135" t="s">
        <v>170</v>
      </c>
    </row>
    <row r="136" spans="1:16" x14ac:dyDescent="0.25">
      <c r="A136" t="s">
        <v>211</v>
      </c>
      <c r="B136">
        <v>0</v>
      </c>
      <c r="C136">
        <v>0</v>
      </c>
      <c r="D136">
        <v>26</v>
      </c>
      <c r="E136">
        <v>1085</v>
      </c>
      <c r="F136">
        <v>25</v>
      </c>
      <c r="G136" t="s">
        <v>12</v>
      </c>
      <c r="H136">
        <v>4.1317690000000004E-3</v>
      </c>
      <c r="I136">
        <v>0</v>
      </c>
      <c r="J136">
        <v>0.99084538200000005</v>
      </c>
      <c r="K136">
        <v>1</v>
      </c>
      <c r="L136">
        <f t="shared" si="5"/>
        <v>0.04</v>
      </c>
      <c r="M136" t="s">
        <v>212</v>
      </c>
      <c r="N136" t="s">
        <v>33</v>
      </c>
    </row>
    <row r="137" spans="1:16" x14ac:dyDescent="0.25">
      <c r="A137" t="s">
        <v>213</v>
      </c>
      <c r="B137">
        <v>0</v>
      </c>
      <c r="C137">
        <v>0</v>
      </c>
      <c r="D137">
        <v>26</v>
      </c>
      <c r="E137">
        <v>1733</v>
      </c>
      <c r="F137">
        <v>349</v>
      </c>
      <c r="G137" t="s">
        <v>12</v>
      </c>
      <c r="H137">
        <v>9.1659987999999998E-2</v>
      </c>
      <c r="I137">
        <v>1</v>
      </c>
      <c r="J137">
        <v>0.621011376</v>
      </c>
      <c r="K137">
        <v>3</v>
      </c>
      <c r="L137">
        <f t="shared" si="5"/>
        <v>8.5959885386819486E-3</v>
      </c>
      <c r="M137" t="s">
        <v>214</v>
      </c>
      <c r="N137" t="s">
        <v>17</v>
      </c>
      <c r="O137" t="s">
        <v>23</v>
      </c>
      <c r="P137" t="s">
        <v>147</v>
      </c>
    </row>
    <row r="138" spans="1:16" x14ac:dyDescent="0.25">
      <c r="A138" t="s">
        <v>215</v>
      </c>
      <c r="B138">
        <v>0</v>
      </c>
      <c r="C138">
        <v>0</v>
      </c>
      <c r="D138">
        <v>26</v>
      </c>
      <c r="E138">
        <v>1191</v>
      </c>
      <c r="F138">
        <v>13</v>
      </c>
      <c r="G138" t="s">
        <v>21</v>
      </c>
      <c r="H138">
        <v>3.9739516000000003E-2</v>
      </c>
      <c r="I138">
        <v>0</v>
      </c>
      <c r="J138">
        <v>0.99800282699999998</v>
      </c>
      <c r="K138">
        <v>0</v>
      </c>
      <c r="L138">
        <f t="shared" si="5"/>
        <v>0</v>
      </c>
    </row>
    <row r="139" spans="1:16" x14ac:dyDescent="0.25">
      <c r="A139" t="s">
        <v>216</v>
      </c>
      <c r="B139">
        <v>0</v>
      </c>
      <c r="C139">
        <v>0</v>
      </c>
      <c r="D139">
        <v>26</v>
      </c>
      <c r="E139">
        <v>4071</v>
      </c>
      <c r="F139">
        <v>4</v>
      </c>
      <c r="G139" t="s">
        <v>12</v>
      </c>
      <c r="H139">
        <v>0.475325308</v>
      </c>
      <c r="I139">
        <v>0</v>
      </c>
      <c r="J139">
        <v>0.99946159099999998</v>
      </c>
      <c r="K139">
        <v>1</v>
      </c>
      <c r="L139">
        <f t="shared" si="5"/>
        <v>0.25</v>
      </c>
      <c r="M139" t="s">
        <v>210</v>
      </c>
      <c r="N139" t="s">
        <v>170</v>
      </c>
    </row>
    <row r="140" spans="1:16" x14ac:dyDescent="0.25">
      <c r="A140" t="s">
        <v>217</v>
      </c>
      <c r="B140">
        <v>198</v>
      </c>
      <c r="C140">
        <v>1</v>
      </c>
      <c r="D140">
        <v>27</v>
      </c>
      <c r="E140">
        <v>15859</v>
      </c>
      <c r="F140">
        <v>15</v>
      </c>
      <c r="G140" t="s">
        <v>12</v>
      </c>
      <c r="H140">
        <v>4.2092299999999996E-3</v>
      </c>
      <c r="I140">
        <v>0</v>
      </c>
      <c r="J140">
        <v>0.99955552800000003</v>
      </c>
      <c r="K140">
        <v>0</v>
      </c>
      <c r="L140">
        <f t="shared" si="5"/>
        <v>0</v>
      </c>
    </row>
    <row r="141" spans="1:16" x14ac:dyDescent="0.25">
      <c r="A141" t="s">
        <v>218</v>
      </c>
      <c r="B141">
        <v>0</v>
      </c>
      <c r="C141">
        <v>0</v>
      </c>
      <c r="D141">
        <v>27</v>
      </c>
      <c r="E141">
        <v>1704</v>
      </c>
      <c r="F141">
        <v>3</v>
      </c>
      <c r="G141" t="s">
        <v>21</v>
      </c>
      <c r="H141">
        <v>3.6460484000000001E-2</v>
      </c>
      <c r="I141">
        <v>0</v>
      </c>
      <c r="J141">
        <v>0.99945324700000004</v>
      </c>
      <c r="K141">
        <v>0</v>
      </c>
      <c r="L141">
        <f t="shared" si="5"/>
        <v>0</v>
      </c>
    </row>
    <row r="142" spans="1:16" x14ac:dyDescent="0.25">
      <c r="A142" t="s">
        <v>219</v>
      </c>
      <c r="B142">
        <v>196</v>
      </c>
      <c r="C142">
        <v>1</v>
      </c>
      <c r="D142">
        <v>28</v>
      </c>
      <c r="E142">
        <v>15197</v>
      </c>
      <c r="F142">
        <v>16</v>
      </c>
      <c r="G142" t="s">
        <v>12</v>
      </c>
      <c r="H142">
        <v>1.1554926E-2</v>
      </c>
      <c r="I142">
        <v>0</v>
      </c>
      <c r="J142">
        <v>0.99959307900000005</v>
      </c>
      <c r="K142">
        <v>1</v>
      </c>
      <c r="L142">
        <f t="shared" si="5"/>
        <v>6.25E-2</v>
      </c>
      <c r="M142" t="s">
        <v>220</v>
      </c>
      <c r="N142" t="s">
        <v>170</v>
      </c>
    </row>
    <row r="143" spans="1:16" x14ac:dyDescent="0.25">
      <c r="A143" t="s">
        <v>221</v>
      </c>
      <c r="B143">
        <v>0</v>
      </c>
      <c r="C143">
        <v>0</v>
      </c>
      <c r="D143">
        <v>28</v>
      </c>
      <c r="E143">
        <v>1358</v>
      </c>
      <c r="F143">
        <v>16</v>
      </c>
      <c r="G143" t="s">
        <v>38</v>
      </c>
      <c r="H143">
        <v>1.1430923000000001E-2</v>
      </c>
      <c r="I143">
        <v>0</v>
      </c>
      <c r="J143">
        <v>0.99961155700000004</v>
      </c>
      <c r="K143">
        <v>0</v>
      </c>
      <c r="L143">
        <f t="shared" si="5"/>
        <v>0</v>
      </c>
    </row>
    <row r="144" spans="1:16" x14ac:dyDescent="0.25">
      <c r="A144" t="s">
        <v>222</v>
      </c>
      <c r="B144">
        <v>0</v>
      </c>
      <c r="C144">
        <v>0</v>
      </c>
      <c r="D144">
        <v>28</v>
      </c>
      <c r="E144">
        <v>1463</v>
      </c>
      <c r="F144">
        <v>13</v>
      </c>
      <c r="G144" t="s">
        <v>12</v>
      </c>
      <c r="H144">
        <v>7.5618450000000002E-3</v>
      </c>
      <c r="I144">
        <v>0</v>
      </c>
      <c r="J144">
        <v>0.99970239400000005</v>
      </c>
      <c r="K144">
        <v>0</v>
      </c>
      <c r="L144">
        <f t="shared" si="5"/>
        <v>0</v>
      </c>
    </row>
    <row r="145" spans="1:14" x14ac:dyDescent="0.25">
      <c r="A145" t="s">
        <v>223</v>
      </c>
      <c r="B145">
        <v>196</v>
      </c>
      <c r="C145">
        <v>1</v>
      </c>
      <c r="D145">
        <v>29</v>
      </c>
      <c r="E145">
        <v>21554</v>
      </c>
      <c r="F145">
        <v>6</v>
      </c>
      <c r="G145" t="s">
        <v>12</v>
      </c>
      <c r="H145">
        <v>2.0887711999999999E-2</v>
      </c>
      <c r="I145">
        <v>0</v>
      </c>
      <c r="J145">
        <v>0.99959677499999999</v>
      </c>
      <c r="K145">
        <v>0</v>
      </c>
      <c r="L145">
        <f t="shared" si="5"/>
        <v>0</v>
      </c>
    </row>
    <row r="146" spans="1:14" x14ac:dyDescent="0.25">
      <c r="A146" t="s">
        <v>224</v>
      </c>
      <c r="B146">
        <v>0</v>
      </c>
      <c r="C146">
        <v>0</v>
      </c>
      <c r="D146">
        <v>29</v>
      </c>
      <c r="E146">
        <v>1572</v>
      </c>
      <c r="F146">
        <v>2</v>
      </c>
      <c r="G146" t="s">
        <v>12</v>
      </c>
      <c r="H146">
        <v>0.99962398600000002</v>
      </c>
      <c r="I146">
        <v>1</v>
      </c>
      <c r="J146">
        <v>0.998956442</v>
      </c>
      <c r="K146">
        <v>0</v>
      </c>
      <c r="L146">
        <f t="shared" si="5"/>
        <v>0</v>
      </c>
    </row>
    <row r="147" spans="1:14" x14ac:dyDescent="0.25">
      <c r="A147" t="s">
        <v>225</v>
      </c>
      <c r="B147">
        <v>198</v>
      </c>
      <c r="C147">
        <v>1</v>
      </c>
      <c r="D147">
        <v>30</v>
      </c>
      <c r="E147">
        <v>5366</v>
      </c>
      <c r="F147">
        <v>207</v>
      </c>
      <c r="G147" t="s">
        <v>64</v>
      </c>
      <c r="H147">
        <v>8.243897E-3</v>
      </c>
      <c r="I147">
        <v>0</v>
      </c>
      <c r="J147">
        <v>0.99845743200000003</v>
      </c>
      <c r="K147">
        <v>1</v>
      </c>
      <c r="L147">
        <f t="shared" si="5"/>
        <v>4.830917874396135E-3</v>
      </c>
      <c r="M147" t="s">
        <v>120</v>
      </c>
      <c r="N147" t="s">
        <v>170</v>
      </c>
    </row>
    <row r="148" spans="1:14" x14ac:dyDescent="0.25">
      <c r="A148" t="s">
        <v>226</v>
      </c>
      <c r="B148">
        <v>0</v>
      </c>
      <c r="C148">
        <v>0</v>
      </c>
      <c r="D148">
        <v>30</v>
      </c>
      <c r="E148">
        <v>2692</v>
      </c>
      <c r="F148">
        <v>8</v>
      </c>
      <c r="G148" t="s">
        <v>21</v>
      </c>
      <c r="H148">
        <v>0.14394140699999999</v>
      </c>
      <c r="I148">
        <v>0</v>
      </c>
      <c r="J148">
        <v>0.99938583400000003</v>
      </c>
      <c r="K148">
        <v>0</v>
      </c>
      <c r="L148">
        <f t="shared" si="5"/>
        <v>0</v>
      </c>
    </row>
    <row r="149" spans="1:14" x14ac:dyDescent="0.25">
      <c r="A149" t="s">
        <v>227</v>
      </c>
      <c r="B149">
        <v>196</v>
      </c>
      <c r="C149">
        <v>1</v>
      </c>
      <c r="D149">
        <v>31</v>
      </c>
      <c r="E149">
        <v>6833</v>
      </c>
      <c r="F149">
        <v>114</v>
      </c>
      <c r="G149" t="s">
        <v>12</v>
      </c>
      <c r="H149">
        <v>9.8789624000000006E-2</v>
      </c>
      <c r="I149">
        <v>0</v>
      </c>
      <c r="J149">
        <v>0.99897766099999996</v>
      </c>
      <c r="K149">
        <v>1</v>
      </c>
      <c r="L149">
        <f t="shared" si="5"/>
        <v>8.771929824561403E-3</v>
      </c>
      <c r="M149" t="s">
        <v>228</v>
      </c>
      <c r="N149" t="s">
        <v>18</v>
      </c>
    </row>
    <row r="150" spans="1:14" x14ac:dyDescent="0.25">
      <c r="A150" t="s">
        <v>229</v>
      </c>
      <c r="B150">
        <v>0</v>
      </c>
      <c r="C150">
        <v>0</v>
      </c>
      <c r="D150">
        <v>31</v>
      </c>
      <c r="E150">
        <v>1383</v>
      </c>
      <c r="F150">
        <v>24</v>
      </c>
      <c r="G150" t="s">
        <v>21</v>
      </c>
      <c r="H150">
        <v>3.1124289999999999E-3</v>
      </c>
      <c r="I150">
        <v>0</v>
      </c>
      <c r="J150">
        <v>0.99942916599999998</v>
      </c>
      <c r="K150">
        <v>1</v>
      </c>
      <c r="L150">
        <f>K150/F150</f>
        <v>4.1666666666666664E-2</v>
      </c>
      <c r="M150" t="s">
        <v>230</v>
      </c>
      <c r="N150" t="s">
        <v>110</v>
      </c>
    </row>
    <row r="151" spans="1:14" x14ac:dyDescent="0.25">
      <c r="A151" t="s">
        <v>67</v>
      </c>
      <c r="B151">
        <v>0</v>
      </c>
      <c r="C151">
        <v>0</v>
      </c>
      <c r="D151">
        <v>31</v>
      </c>
      <c r="E151">
        <v>1090</v>
      </c>
      <c r="F151">
        <v>1</v>
      </c>
      <c r="G151" t="s">
        <v>68</v>
      </c>
      <c r="H151">
        <v>4.5592694000000003E-2</v>
      </c>
      <c r="I151">
        <v>0</v>
      </c>
      <c r="J151">
        <v>0.99858486700000004</v>
      </c>
      <c r="K151">
        <v>0</v>
      </c>
      <c r="L151">
        <f t="shared" ref="L151:L162" si="6">K151/F151</f>
        <v>0</v>
      </c>
    </row>
    <row r="152" spans="1:14" x14ac:dyDescent="0.25">
      <c r="A152" t="s">
        <v>231</v>
      </c>
      <c r="B152">
        <v>0</v>
      </c>
      <c r="C152">
        <v>0</v>
      </c>
      <c r="D152">
        <v>31</v>
      </c>
      <c r="E152">
        <v>1168</v>
      </c>
      <c r="F152">
        <v>18</v>
      </c>
      <c r="G152" t="s">
        <v>12</v>
      </c>
      <c r="H152">
        <v>4.4227014000000002E-2</v>
      </c>
      <c r="I152">
        <v>0</v>
      </c>
      <c r="J152">
        <v>0.99959379400000004</v>
      </c>
      <c r="K152">
        <v>0</v>
      </c>
      <c r="L152">
        <f t="shared" si="6"/>
        <v>0</v>
      </c>
    </row>
    <row r="153" spans="1:14" x14ac:dyDescent="0.25">
      <c r="A153" t="s">
        <v>232</v>
      </c>
      <c r="B153">
        <v>200</v>
      </c>
      <c r="C153">
        <v>1</v>
      </c>
      <c r="D153">
        <v>32</v>
      </c>
      <c r="E153">
        <v>8993</v>
      </c>
      <c r="F153">
        <v>17</v>
      </c>
      <c r="G153" t="s">
        <v>12</v>
      </c>
      <c r="H153">
        <v>4.8328169999999997E-3</v>
      </c>
      <c r="I153">
        <v>0</v>
      </c>
      <c r="J153">
        <v>0.99965000199999998</v>
      </c>
      <c r="K153">
        <v>0</v>
      </c>
      <c r="L153">
        <f t="shared" si="6"/>
        <v>0</v>
      </c>
    </row>
    <row r="154" spans="1:14" x14ac:dyDescent="0.25">
      <c r="A154" t="s">
        <v>233</v>
      </c>
      <c r="B154">
        <v>0</v>
      </c>
      <c r="C154">
        <v>0</v>
      </c>
      <c r="D154">
        <v>32</v>
      </c>
      <c r="E154">
        <v>1244</v>
      </c>
      <c r="F154">
        <v>8</v>
      </c>
      <c r="G154" t="s">
        <v>12</v>
      </c>
      <c r="H154">
        <v>5.0729059E-2</v>
      </c>
      <c r="I154">
        <v>0</v>
      </c>
      <c r="J154">
        <v>0.99861896000000006</v>
      </c>
      <c r="K154">
        <v>1</v>
      </c>
      <c r="L154">
        <f t="shared" si="6"/>
        <v>0.125</v>
      </c>
      <c r="M154" t="s">
        <v>115</v>
      </c>
      <c r="N154" t="s">
        <v>50</v>
      </c>
    </row>
    <row r="155" spans="1:14" x14ac:dyDescent="0.25">
      <c r="A155" t="s">
        <v>67</v>
      </c>
      <c r="B155">
        <v>0</v>
      </c>
      <c r="C155">
        <v>0</v>
      </c>
      <c r="D155">
        <v>32</v>
      </c>
      <c r="E155">
        <v>5151</v>
      </c>
      <c r="F155">
        <v>1</v>
      </c>
      <c r="G155" t="s">
        <v>68</v>
      </c>
      <c r="H155">
        <v>4.5592694000000003E-2</v>
      </c>
      <c r="I155">
        <v>0</v>
      </c>
      <c r="J155">
        <v>0.99858486700000004</v>
      </c>
      <c r="K155">
        <v>0</v>
      </c>
      <c r="L155">
        <f t="shared" si="6"/>
        <v>0</v>
      </c>
    </row>
    <row r="156" spans="1:14" x14ac:dyDescent="0.25">
      <c r="A156" t="s">
        <v>234</v>
      </c>
      <c r="B156">
        <v>0</v>
      </c>
      <c r="C156">
        <v>0</v>
      </c>
      <c r="D156">
        <v>32</v>
      </c>
      <c r="E156">
        <v>1196</v>
      </c>
      <c r="F156">
        <v>2</v>
      </c>
      <c r="G156" t="s">
        <v>21</v>
      </c>
      <c r="H156">
        <v>7.2654731E-2</v>
      </c>
      <c r="I156">
        <v>0</v>
      </c>
      <c r="J156">
        <v>0.99797934300000002</v>
      </c>
      <c r="K156">
        <v>0</v>
      </c>
      <c r="L156">
        <f t="shared" si="6"/>
        <v>0</v>
      </c>
    </row>
    <row r="157" spans="1:14" x14ac:dyDescent="0.25">
      <c r="A157" t="s">
        <v>235</v>
      </c>
      <c r="B157">
        <v>0</v>
      </c>
      <c r="C157">
        <v>0</v>
      </c>
      <c r="D157">
        <v>32</v>
      </c>
      <c r="E157">
        <v>1575</v>
      </c>
      <c r="F157">
        <v>9</v>
      </c>
      <c r="G157" t="s">
        <v>12</v>
      </c>
      <c r="H157">
        <v>1.2864105000000001E-2</v>
      </c>
      <c r="I157">
        <v>0</v>
      </c>
      <c r="J157">
        <v>0.99946922100000002</v>
      </c>
      <c r="K157">
        <v>0</v>
      </c>
      <c r="L157">
        <f t="shared" si="6"/>
        <v>0</v>
      </c>
    </row>
    <row r="158" spans="1:14" x14ac:dyDescent="0.25">
      <c r="A158" t="s">
        <v>236</v>
      </c>
      <c r="B158">
        <v>0</v>
      </c>
      <c r="C158">
        <v>0</v>
      </c>
      <c r="D158">
        <v>32</v>
      </c>
      <c r="E158">
        <v>1695</v>
      </c>
      <c r="F158">
        <v>13</v>
      </c>
      <c r="G158" t="s">
        <v>21</v>
      </c>
      <c r="H158">
        <v>1.0116294E-2</v>
      </c>
      <c r="I158">
        <v>0</v>
      </c>
      <c r="J158">
        <v>0.99962341799999999</v>
      </c>
      <c r="K158">
        <v>0</v>
      </c>
      <c r="L158">
        <f t="shared" si="6"/>
        <v>0</v>
      </c>
    </row>
    <row r="159" spans="1:14" x14ac:dyDescent="0.25">
      <c r="A159" t="s">
        <v>237</v>
      </c>
      <c r="B159">
        <v>0</v>
      </c>
      <c r="C159">
        <v>0</v>
      </c>
      <c r="D159">
        <v>32</v>
      </c>
      <c r="E159">
        <v>3771</v>
      </c>
      <c r="F159">
        <v>29</v>
      </c>
      <c r="G159" t="s">
        <v>12</v>
      </c>
      <c r="H159">
        <v>0.44604381100000001</v>
      </c>
      <c r="I159">
        <v>1</v>
      </c>
      <c r="J159">
        <v>0.99973696499999998</v>
      </c>
      <c r="K159">
        <v>0</v>
      </c>
      <c r="L159">
        <f t="shared" si="6"/>
        <v>0</v>
      </c>
    </row>
    <row r="160" spans="1:14" x14ac:dyDescent="0.25">
      <c r="A160" t="s">
        <v>238</v>
      </c>
      <c r="B160">
        <v>0</v>
      </c>
      <c r="C160">
        <v>0</v>
      </c>
      <c r="D160">
        <v>32</v>
      </c>
      <c r="E160">
        <v>10550</v>
      </c>
      <c r="F160">
        <v>21</v>
      </c>
      <c r="G160" t="s">
        <v>12</v>
      </c>
      <c r="H160">
        <v>2.7869870000000001E-2</v>
      </c>
      <c r="I160">
        <v>0</v>
      </c>
      <c r="J160">
        <v>0.99942529199999997</v>
      </c>
      <c r="K160">
        <v>0</v>
      </c>
      <c r="L160">
        <f t="shared" si="6"/>
        <v>0</v>
      </c>
    </row>
    <row r="161" spans="1:15" x14ac:dyDescent="0.25">
      <c r="A161" t="s">
        <v>239</v>
      </c>
      <c r="B161">
        <v>0</v>
      </c>
      <c r="C161">
        <v>0</v>
      </c>
      <c r="D161">
        <v>32</v>
      </c>
      <c r="E161">
        <v>1620</v>
      </c>
      <c r="F161">
        <v>14</v>
      </c>
      <c r="G161" t="s">
        <v>12</v>
      </c>
      <c r="H161">
        <v>5.6065245E-2</v>
      </c>
      <c r="I161">
        <v>0</v>
      </c>
      <c r="J161">
        <v>0.99954319000000003</v>
      </c>
      <c r="K161">
        <v>0</v>
      </c>
      <c r="L161">
        <f t="shared" si="6"/>
        <v>0</v>
      </c>
    </row>
    <row r="162" spans="1:15" x14ac:dyDescent="0.25">
      <c r="A162" t="s">
        <v>240</v>
      </c>
      <c r="B162">
        <v>0</v>
      </c>
      <c r="C162">
        <v>0</v>
      </c>
      <c r="D162">
        <v>32</v>
      </c>
      <c r="E162">
        <v>1047</v>
      </c>
      <c r="F162">
        <v>55</v>
      </c>
      <c r="G162" t="s">
        <v>43</v>
      </c>
      <c r="H162">
        <v>4.9998739999999996E-3</v>
      </c>
      <c r="I162">
        <v>0</v>
      </c>
      <c r="J162">
        <v>0.99947434700000004</v>
      </c>
      <c r="K162">
        <v>3</v>
      </c>
      <c r="L162">
        <f t="shared" si="6"/>
        <v>5.4545454545454543E-2</v>
      </c>
      <c r="M162" t="s">
        <v>241</v>
      </c>
      <c r="N162" t="s">
        <v>242</v>
      </c>
      <c r="O162"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184E6-74DF-46A5-BF1C-847160AFA9BE}">
  <dimension ref="A1:J163"/>
  <sheetViews>
    <sheetView topLeftCell="A148" workbookViewId="0">
      <selection activeCell="F2" sqref="F2:F163"/>
    </sheetView>
  </sheetViews>
  <sheetFormatPr defaultRowHeight="15" x14ac:dyDescent="0.25"/>
  <sheetData>
    <row r="1" spans="1:10" x14ac:dyDescent="0.25">
      <c r="A1" t="s">
        <v>4</v>
      </c>
      <c r="B1" t="s">
        <v>5</v>
      </c>
      <c r="C1" t="s">
        <v>6</v>
      </c>
      <c r="D1" t="s">
        <v>7</v>
      </c>
      <c r="E1" t="s">
        <v>243</v>
      </c>
      <c r="F1" t="s">
        <v>2</v>
      </c>
    </row>
    <row r="2" spans="1:10" x14ac:dyDescent="0.25">
      <c r="A2">
        <v>23342</v>
      </c>
      <c r="B2">
        <v>15</v>
      </c>
      <c r="C2" t="s">
        <v>12</v>
      </c>
      <c r="D2">
        <v>6.7852502999999995E-2</v>
      </c>
      <c r="E2">
        <v>0</v>
      </c>
      <c r="F2">
        <v>0</v>
      </c>
      <c r="G2">
        <f>1</f>
        <v>1</v>
      </c>
      <c r="I2" t="s">
        <v>268</v>
      </c>
      <c r="J2">
        <f>H130/G130</f>
        <v>0.30232558139534882</v>
      </c>
    </row>
    <row r="3" spans="1:10" x14ac:dyDescent="0.25">
      <c r="A3">
        <v>1333</v>
      </c>
      <c r="B3">
        <v>14</v>
      </c>
      <c r="C3" t="s">
        <v>12</v>
      </c>
      <c r="D3">
        <v>0.75812933599999999</v>
      </c>
      <c r="E3">
        <v>0</v>
      </c>
      <c r="F3">
        <v>0</v>
      </c>
      <c r="G3">
        <f>G2+1</f>
        <v>2</v>
      </c>
      <c r="I3" t="s">
        <v>269</v>
      </c>
      <c r="J3">
        <f>1/32</f>
        <v>3.125E-2</v>
      </c>
    </row>
    <row r="4" spans="1:10" x14ac:dyDescent="0.25">
      <c r="A4">
        <v>1282</v>
      </c>
      <c r="B4">
        <v>67</v>
      </c>
      <c r="C4" t="s">
        <v>12</v>
      </c>
      <c r="D4">
        <v>3.2928225999999998E-2</v>
      </c>
      <c r="E4">
        <v>0</v>
      </c>
      <c r="F4">
        <v>0</v>
      </c>
      <c r="G4">
        <f t="shared" ref="G4:G67" si="0">G3+1</f>
        <v>3</v>
      </c>
    </row>
    <row r="5" spans="1:10" x14ac:dyDescent="0.25">
      <c r="A5">
        <v>1355</v>
      </c>
      <c r="B5">
        <v>40</v>
      </c>
      <c r="C5" t="s">
        <v>21</v>
      </c>
      <c r="D5">
        <v>0.103714324</v>
      </c>
      <c r="E5">
        <v>0</v>
      </c>
      <c r="F5">
        <v>0</v>
      </c>
      <c r="G5">
        <f t="shared" si="0"/>
        <v>4</v>
      </c>
    </row>
    <row r="6" spans="1:10" x14ac:dyDescent="0.25">
      <c r="A6">
        <v>3100</v>
      </c>
      <c r="B6">
        <v>46</v>
      </c>
      <c r="C6" t="s">
        <v>12</v>
      </c>
      <c r="D6">
        <v>0.99995810600000001</v>
      </c>
      <c r="E6">
        <v>0</v>
      </c>
      <c r="F6">
        <v>0</v>
      </c>
      <c r="G6">
        <f t="shared" si="0"/>
        <v>5</v>
      </c>
    </row>
    <row r="7" spans="1:10" x14ac:dyDescent="0.25">
      <c r="A7">
        <v>1969</v>
      </c>
      <c r="B7">
        <v>37</v>
      </c>
      <c r="C7" t="s">
        <v>12</v>
      </c>
      <c r="D7">
        <v>0.77492137000000005</v>
      </c>
      <c r="E7">
        <v>0</v>
      </c>
      <c r="F7">
        <v>0</v>
      </c>
      <c r="G7">
        <f t="shared" si="0"/>
        <v>6</v>
      </c>
    </row>
    <row r="8" spans="1:10" x14ac:dyDescent="0.25">
      <c r="A8">
        <v>1285</v>
      </c>
      <c r="B8">
        <v>46</v>
      </c>
      <c r="C8" t="s">
        <v>12</v>
      </c>
      <c r="D8">
        <v>0.99948333099999997</v>
      </c>
      <c r="E8">
        <v>0</v>
      </c>
      <c r="F8">
        <v>0</v>
      </c>
      <c r="G8">
        <f t="shared" si="0"/>
        <v>7</v>
      </c>
    </row>
    <row r="9" spans="1:10" x14ac:dyDescent="0.25">
      <c r="A9">
        <v>16063</v>
      </c>
      <c r="B9">
        <v>9</v>
      </c>
      <c r="C9" t="s">
        <v>12</v>
      </c>
      <c r="D9">
        <v>1.7501612999999999E-2</v>
      </c>
      <c r="E9">
        <v>0</v>
      </c>
      <c r="F9">
        <v>0</v>
      </c>
      <c r="G9">
        <f t="shared" si="0"/>
        <v>8</v>
      </c>
    </row>
    <row r="10" spans="1:10" x14ac:dyDescent="0.25">
      <c r="A10">
        <v>1032</v>
      </c>
      <c r="B10">
        <v>37</v>
      </c>
      <c r="C10" t="s">
        <v>12</v>
      </c>
      <c r="D10">
        <v>5.755133E-3</v>
      </c>
      <c r="E10">
        <v>0</v>
      </c>
      <c r="F10">
        <v>0</v>
      </c>
      <c r="G10">
        <f t="shared" si="0"/>
        <v>9</v>
      </c>
    </row>
    <row r="11" spans="1:10" x14ac:dyDescent="0.25">
      <c r="A11">
        <v>1932</v>
      </c>
      <c r="B11">
        <v>89</v>
      </c>
      <c r="C11" t="s">
        <v>38</v>
      </c>
      <c r="D11">
        <v>3.3228039999999999E-3</v>
      </c>
      <c r="E11">
        <v>0</v>
      </c>
      <c r="F11">
        <v>0</v>
      </c>
      <c r="G11">
        <f t="shared" si="0"/>
        <v>10</v>
      </c>
    </row>
    <row r="12" spans="1:10" x14ac:dyDescent="0.25">
      <c r="A12">
        <v>1897</v>
      </c>
      <c r="B12">
        <v>54</v>
      </c>
      <c r="C12" t="s">
        <v>38</v>
      </c>
      <c r="D12">
        <v>2.534498E-3</v>
      </c>
      <c r="E12">
        <v>0</v>
      </c>
      <c r="F12">
        <v>0</v>
      </c>
      <c r="G12">
        <f t="shared" si="0"/>
        <v>11</v>
      </c>
    </row>
    <row r="13" spans="1:10" x14ac:dyDescent="0.25">
      <c r="A13">
        <v>73362</v>
      </c>
      <c r="B13">
        <v>4</v>
      </c>
      <c r="C13" t="s">
        <v>12</v>
      </c>
      <c r="D13">
        <v>1.0717796E-2</v>
      </c>
      <c r="E13">
        <v>0</v>
      </c>
      <c r="F13">
        <v>0</v>
      </c>
      <c r="G13">
        <f t="shared" si="0"/>
        <v>12</v>
      </c>
    </row>
    <row r="14" spans="1:10" x14ac:dyDescent="0.25">
      <c r="A14">
        <v>1145</v>
      </c>
      <c r="B14">
        <v>12</v>
      </c>
      <c r="C14" t="s">
        <v>12</v>
      </c>
      <c r="D14">
        <v>7.9701440000000002E-3</v>
      </c>
      <c r="E14">
        <v>0</v>
      </c>
      <c r="F14">
        <v>0</v>
      </c>
      <c r="G14">
        <f t="shared" si="0"/>
        <v>13</v>
      </c>
    </row>
    <row r="15" spans="1:10" x14ac:dyDescent="0.25">
      <c r="A15">
        <v>4121</v>
      </c>
      <c r="B15">
        <v>24</v>
      </c>
      <c r="C15" t="s">
        <v>43</v>
      </c>
      <c r="D15">
        <v>4.5823150999999999E-2</v>
      </c>
      <c r="E15">
        <v>0</v>
      </c>
      <c r="F15">
        <v>0</v>
      </c>
      <c r="G15">
        <f t="shared" si="0"/>
        <v>14</v>
      </c>
    </row>
    <row r="16" spans="1:10" x14ac:dyDescent="0.25">
      <c r="A16">
        <v>1058</v>
      </c>
      <c r="B16">
        <v>53</v>
      </c>
      <c r="C16" t="s">
        <v>43</v>
      </c>
      <c r="D16">
        <v>0.88074471499999996</v>
      </c>
      <c r="E16">
        <v>0</v>
      </c>
      <c r="F16">
        <v>0</v>
      </c>
      <c r="G16">
        <f t="shared" si="0"/>
        <v>15</v>
      </c>
    </row>
    <row r="17" spans="1:7" x14ac:dyDescent="0.25">
      <c r="A17">
        <v>29031</v>
      </c>
      <c r="B17">
        <v>6</v>
      </c>
      <c r="C17" t="s">
        <v>12</v>
      </c>
      <c r="D17">
        <v>2.154736E-3</v>
      </c>
      <c r="E17">
        <v>0</v>
      </c>
      <c r="F17">
        <v>0</v>
      </c>
      <c r="G17">
        <f t="shared" si="0"/>
        <v>16</v>
      </c>
    </row>
    <row r="18" spans="1:7" x14ac:dyDescent="0.25">
      <c r="A18">
        <v>1807</v>
      </c>
      <c r="B18">
        <v>27</v>
      </c>
      <c r="C18" t="s">
        <v>38</v>
      </c>
      <c r="D18">
        <v>0.31357614900000003</v>
      </c>
      <c r="E18">
        <v>0</v>
      </c>
      <c r="F18">
        <v>0</v>
      </c>
      <c r="G18">
        <f t="shared" si="0"/>
        <v>17</v>
      </c>
    </row>
    <row r="19" spans="1:7" x14ac:dyDescent="0.25">
      <c r="A19">
        <v>44733</v>
      </c>
      <c r="B19">
        <v>12</v>
      </c>
      <c r="C19" t="s">
        <v>12</v>
      </c>
      <c r="D19">
        <v>1.4029244E-2</v>
      </c>
      <c r="E19">
        <v>0</v>
      </c>
      <c r="F19">
        <v>0</v>
      </c>
      <c r="G19">
        <f t="shared" si="0"/>
        <v>18</v>
      </c>
    </row>
    <row r="20" spans="1:7" x14ac:dyDescent="0.25">
      <c r="A20">
        <v>1539</v>
      </c>
      <c r="B20">
        <v>16</v>
      </c>
      <c r="C20" t="s">
        <v>12</v>
      </c>
      <c r="D20">
        <v>4.5756879999999996E-3</v>
      </c>
      <c r="E20">
        <v>0</v>
      </c>
      <c r="F20">
        <v>0</v>
      </c>
      <c r="G20">
        <f t="shared" si="0"/>
        <v>19</v>
      </c>
    </row>
    <row r="21" spans="1:7" x14ac:dyDescent="0.25">
      <c r="A21">
        <v>4074</v>
      </c>
      <c r="B21">
        <v>181</v>
      </c>
      <c r="C21" t="s">
        <v>12</v>
      </c>
      <c r="D21">
        <v>3.6893830000000001E-3</v>
      </c>
      <c r="E21">
        <v>0</v>
      </c>
      <c r="F21">
        <v>0</v>
      </c>
      <c r="G21">
        <f t="shared" si="0"/>
        <v>20</v>
      </c>
    </row>
    <row r="22" spans="1:7" x14ac:dyDescent="0.25">
      <c r="A22">
        <v>1734</v>
      </c>
      <c r="B22">
        <v>5</v>
      </c>
      <c r="C22" t="s">
        <v>12</v>
      </c>
      <c r="D22">
        <v>2.4150709999999999E-2</v>
      </c>
      <c r="E22">
        <v>0</v>
      </c>
      <c r="F22">
        <v>0</v>
      </c>
      <c r="G22">
        <f t="shared" si="0"/>
        <v>21</v>
      </c>
    </row>
    <row r="23" spans="1:7" x14ac:dyDescent="0.25">
      <c r="A23">
        <v>1019</v>
      </c>
      <c r="B23">
        <v>56</v>
      </c>
      <c r="C23" t="s">
        <v>12</v>
      </c>
      <c r="D23">
        <v>6.4129787999999993E-2</v>
      </c>
      <c r="E23">
        <v>0</v>
      </c>
      <c r="F23">
        <v>0</v>
      </c>
      <c r="G23">
        <f t="shared" si="0"/>
        <v>22</v>
      </c>
    </row>
    <row r="24" spans="1:7" x14ac:dyDescent="0.25">
      <c r="A24">
        <v>1916</v>
      </c>
      <c r="B24">
        <v>235</v>
      </c>
      <c r="C24" t="s">
        <v>12</v>
      </c>
      <c r="D24">
        <v>3.7472699999999999E-4</v>
      </c>
      <c r="E24">
        <v>0</v>
      </c>
      <c r="F24">
        <v>0</v>
      </c>
      <c r="G24">
        <f t="shared" si="0"/>
        <v>23</v>
      </c>
    </row>
    <row r="25" spans="1:7" x14ac:dyDescent="0.25">
      <c r="A25">
        <v>1376</v>
      </c>
      <c r="B25">
        <v>10</v>
      </c>
      <c r="C25" t="s">
        <v>21</v>
      </c>
      <c r="D25">
        <v>2.6387705000000001E-2</v>
      </c>
      <c r="E25">
        <v>0</v>
      </c>
      <c r="F25">
        <v>0</v>
      </c>
      <c r="G25">
        <f t="shared" si="0"/>
        <v>24</v>
      </c>
    </row>
    <row r="26" spans="1:7" x14ac:dyDescent="0.25">
      <c r="A26">
        <v>1230</v>
      </c>
      <c r="B26">
        <v>30</v>
      </c>
      <c r="C26" t="s">
        <v>12</v>
      </c>
      <c r="D26">
        <v>0.108062792</v>
      </c>
      <c r="E26">
        <v>0</v>
      </c>
      <c r="F26">
        <v>0</v>
      </c>
      <c r="G26">
        <f t="shared" si="0"/>
        <v>25</v>
      </c>
    </row>
    <row r="27" spans="1:7" x14ac:dyDescent="0.25">
      <c r="A27">
        <v>1409</v>
      </c>
      <c r="B27">
        <v>19</v>
      </c>
      <c r="C27" t="s">
        <v>64</v>
      </c>
      <c r="D27">
        <v>0.101405118</v>
      </c>
      <c r="E27">
        <v>0</v>
      </c>
      <c r="F27">
        <v>0</v>
      </c>
      <c r="G27">
        <f t="shared" si="0"/>
        <v>26</v>
      </c>
    </row>
    <row r="28" spans="1:7" x14ac:dyDescent="0.25">
      <c r="A28">
        <v>1007</v>
      </c>
      <c r="B28">
        <v>18</v>
      </c>
      <c r="C28" t="s">
        <v>21</v>
      </c>
      <c r="D28">
        <v>2.9462060000000002E-2</v>
      </c>
      <c r="E28">
        <v>0</v>
      </c>
      <c r="F28">
        <v>0</v>
      </c>
      <c r="G28">
        <f t="shared" si="0"/>
        <v>27</v>
      </c>
    </row>
    <row r="29" spans="1:7" x14ac:dyDescent="0.25">
      <c r="A29">
        <v>1017</v>
      </c>
      <c r="B29">
        <v>1</v>
      </c>
      <c r="C29" t="s">
        <v>68</v>
      </c>
      <c r="D29">
        <v>4.5592694000000003E-2</v>
      </c>
      <c r="E29">
        <v>0</v>
      </c>
      <c r="F29">
        <v>0</v>
      </c>
      <c r="G29">
        <f t="shared" si="0"/>
        <v>28</v>
      </c>
    </row>
    <row r="30" spans="1:7" x14ac:dyDescent="0.25">
      <c r="A30">
        <v>1628</v>
      </c>
      <c r="B30">
        <v>31</v>
      </c>
      <c r="C30" t="s">
        <v>43</v>
      </c>
      <c r="D30">
        <v>5.1165330000000004E-3</v>
      </c>
      <c r="E30">
        <v>0</v>
      </c>
      <c r="F30">
        <v>0</v>
      </c>
      <c r="G30">
        <f t="shared" si="0"/>
        <v>29</v>
      </c>
    </row>
    <row r="31" spans="1:7" x14ac:dyDescent="0.25">
      <c r="A31">
        <v>30740</v>
      </c>
      <c r="B31">
        <v>13</v>
      </c>
      <c r="C31" t="s">
        <v>12</v>
      </c>
      <c r="D31">
        <v>3.4672489000000001E-2</v>
      </c>
      <c r="E31">
        <v>0</v>
      </c>
      <c r="F31">
        <v>0</v>
      </c>
      <c r="G31">
        <f t="shared" si="0"/>
        <v>30</v>
      </c>
    </row>
    <row r="32" spans="1:7" x14ac:dyDescent="0.25">
      <c r="A32">
        <v>1266</v>
      </c>
      <c r="B32">
        <v>30</v>
      </c>
      <c r="C32" t="s">
        <v>12</v>
      </c>
      <c r="D32">
        <v>1.3229061E-2</v>
      </c>
      <c r="E32">
        <v>0</v>
      </c>
      <c r="F32">
        <v>0</v>
      </c>
      <c r="G32">
        <f t="shared" si="0"/>
        <v>31</v>
      </c>
    </row>
    <row r="33" spans="1:7" x14ac:dyDescent="0.25">
      <c r="A33">
        <v>1126</v>
      </c>
      <c r="B33">
        <v>49</v>
      </c>
      <c r="C33" t="s">
        <v>12</v>
      </c>
      <c r="D33">
        <v>2.2499982000000002E-2</v>
      </c>
      <c r="E33">
        <v>0</v>
      </c>
      <c r="F33">
        <v>0</v>
      </c>
      <c r="G33">
        <f t="shared" si="0"/>
        <v>32</v>
      </c>
    </row>
    <row r="34" spans="1:7" x14ac:dyDescent="0.25">
      <c r="A34">
        <v>1379</v>
      </c>
      <c r="B34">
        <v>2</v>
      </c>
      <c r="C34" t="s">
        <v>12</v>
      </c>
      <c r="D34">
        <v>0.54104520199999995</v>
      </c>
      <c r="E34">
        <v>0</v>
      </c>
      <c r="F34">
        <v>0</v>
      </c>
      <c r="G34">
        <f t="shared" si="0"/>
        <v>33</v>
      </c>
    </row>
    <row r="35" spans="1:7" x14ac:dyDescent="0.25">
      <c r="A35">
        <v>9656</v>
      </c>
      <c r="B35">
        <v>10</v>
      </c>
      <c r="C35" t="s">
        <v>12</v>
      </c>
      <c r="D35">
        <v>1.0803258E-2</v>
      </c>
      <c r="E35">
        <v>0</v>
      </c>
      <c r="F35">
        <v>0</v>
      </c>
      <c r="G35">
        <f t="shared" si="0"/>
        <v>34</v>
      </c>
    </row>
    <row r="36" spans="1:7" x14ac:dyDescent="0.25">
      <c r="A36">
        <v>1333</v>
      </c>
      <c r="B36">
        <v>8</v>
      </c>
      <c r="C36" t="s">
        <v>21</v>
      </c>
      <c r="D36">
        <v>0.122427117</v>
      </c>
      <c r="E36">
        <v>0</v>
      </c>
      <c r="F36">
        <v>0</v>
      </c>
      <c r="G36">
        <f t="shared" si="0"/>
        <v>35</v>
      </c>
    </row>
    <row r="37" spans="1:7" x14ac:dyDescent="0.25">
      <c r="A37">
        <v>46136</v>
      </c>
      <c r="B37">
        <v>6</v>
      </c>
      <c r="C37" t="s">
        <v>12</v>
      </c>
      <c r="D37">
        <v>1.9849708000000001E-2</v>
      </c>
      <c r="E37">
        <v>0</v>
      </c>
      <c r="F37">
        <v>0</v>
      </c>
      <c r="G37">
        <f t="shared" si="0"/>
        <v>36</v>
      </c>
    </row>
    <row r="38" spans="1:7" x14ac:dyDescent="0.25">
      <c r="A38">
        <v>1563</v>
      </c>
      <c r="B38">
        <v>62</v>
      </c>
      <c r="C38" t="s">
        <v>12</v>
      </c>
      <c r="D38">
        <v>0.99998855600000003</v>
      </c>
      <c r="E38">
        <v>0</v>
      </c>
      <c r="F38">
        <v>0</v>
      </c>
      <c r="G38">
        <f t="shared" si="0"/>
        <v>37</v>
      </c>
    </row>
    <row r="39" spans="1:7" x14ac:dyDescent="0.25">
      <c r="A39">
        <v>3623</v>
      </c>
      <c r="B39">
        <v>105</v>
      </c>
      <c r="C39" t="s">
        <v>38</v>
      </c>
      <c r="D39">
        <v>0.57555223200000005</v>
      </c>
      <c r="E39">
        <v>0</v>
      </c>
      <c r="F39">
        <v>0</v>
      </c>
      <c r="G39">
        <f t="shared" si="0"/>
        <v>38</v>
      </c>
    </row>
    <row r="40" spans="1:7" x14ac:dyDescent="0.25">
      <c r="A40">
        <v>52495</v>
      </c>
      <c r="B40">
        <v>13</v>
      </c>
      <c r="C40" t="s">
        <v>12</v>
      </c>
      <c r="D40">
        <v>1.4675677E-2</v>
      </c>
      <c r="E40">
        <v>0</v>
      </c>
      <c r="F40">
        <v>0</v>
      </c>
      <c r="G40">
        <f t="shared" si="0"/>
        <v>39</v>
      </c>
    </row>
    <row r="41" spans="1:7" x14ac:dyDescent="0.25">
      <c r="A41">
        <v>1717</v>
      </c>
      <c r="B41">
        <v>29</v>
      </c>
      <c r="C41" t="s">
        <v>12</v>
      </c>
      <c r="D41">
        <v>8.2640710000000006E-2</v>
      </c>
      <c r="E41">
        <v>0</v>
      </c>
      <c r="F41">
        <v>0</v>
      </c>
      <c r="G41">
        <f t="shared" si="0"/>
        <v>40</v>
      </c>
    </row>
    <row r="42" spans="1:7" x14ac:dyDescent="0.25">
      <c r="A42">
        <v>7090</v>
      </c>
      <c r="B42">
        <v>2</v>
      </c>
      <c r="C42" t="s">
        <v>12</v>
      </c>
      <c r="D42">
        <v>0.99999759899999996</v>
      </c>
      <c r="E42">
        <v>0</v>
      </c>
      <c r="F42">
        <v>0</v>
      </c>
      <c r="G42">
        <f t="shared" si="0"/>
        <v>41</v>
      </c>
    </row>
    <row r="43" spans="1:7" x14ac:dyDescent="0.25">
      <c r="A43">
        <v>1751</v>
      </c>
      <c r="B43">
        <v>7</v>
      </c>
      <c r="C43" t="s">
        <v>64</v>
      </c>
      <c r="D43">
        <v>4.5357566000000002E-2</v>
      </c>
      <c r="E43">
        <v>0</v>
      </c>
      <c r="F43">
        <v>0</v>
      </c>
      <c r="G43">
        <f t="shared" si="0"/>
        <v>42</v>
      </c>
    </row>
    <row r="44" spans="1:7" x14ac:dyDescent="0.25">
      <c r="A44">
        <v>1226</v>
      </c>
      <c r="B44">
        <v>38</v>
      </c>
      <c r="C44" t="s">
        <v>12</v>
      </c>
      <c r="D44">
        <v>2.3292129000000002E-2</v>
      </c>
      <c r="E44">
        <v>0</v>
      </c>
      <c r="F44">
        <v>0</v>
      </c>
      <c r="G44">
        <f t="shared" si="0"/>
        <v>43</v>
      </c>
    </row>
    <row r="45" spans="1:7" x14ac:dyDescent="0.25">
      <c r="A45">
        <v>6350</v>
      </c>
      <c r="B45">
        <v>14</v>
      </c>
      <c r="C45" t="s">
        <v>21</v>
      </c>
      <c r="D45">
        <v>0.85242795599999999</v>
      </c>
      <c r="E45">
        <v>0</v>
      </c>
      <c r="F45">
        <v>0</v>
      </c>
      <c r="G45">
        <f t="shared" si="0"/>
        <v>44</v>
      </c>
    </row>
    <row r="46" spans="1:7" x14ac:dyDescent="0.25">
      <c r="A46">
        <v>2249</v>
      </c>
      <c r="B46">
        <v>4</v>
      </c>
      <c r="C46" t="s">
        <v>12</v>
      </c>
      <c r="D46">
        <v>0.48232085899999999</v>
      </c>
      <c r="E46">
        <v>0</v>
      </c>
      <c r="F46">
        <v>0</v>
      </c>
      <c r="G46">
        <f t="shared" si="0"/>
        <v>45</v>
      </c>
    </row>
    <row r="47" spans="1:7" x14ac:dyDescent="0.25">
      <c r="A47">
        <v>1238</v>
      </c>
      <c r="B47">
        <v>4</v>
      </c>
      <c r="C47" t="s">
        <v>12</v>
      </c>
      <c r="D47">
        <v>3.9309794000000002E-2</v>
      </c>
      <c r="E47">
        <v>0</v>
      </c>
      <c r="F47">
        <v>0</v>
      </c>
      <c r="G47">
        <f t="shared" si="0"/>
        <v>46</v>
      </c>
    </row>
    <row r="48" spans="1:7" x14ac:dyDescent="0.25">
      <c r="A48">
        <v>40917</v>
      </c>
      <c r="B48">
        <v>6</v>
      </c>
      <c r="C48" t="s">
        <v>12</v>
      </c>
      <c r="D48">
        <v>1.1554297E-2</v>
      </c>
      <c r="E48">
        <v>0</v>
      </c>
      <c r="F48">
        <v>0</v>
      </c>
      <c r="G48">
        <f t="shared" si="0"/>
        <v>47</v>
      </c>
    </row>
    <row r="49" spans="1:7" x14ac:dyDescent="0.25">
      <c r="A49">
        <v>1037</v>
      </c>
      <c r="B49">
        <v>6</v>
      </c>
      <c r="C49" t="s">
        <v>43</v>
      </c>
      <c r="D49">
        <v>2.0217473999999999E-2</v>
      </c>
      <c r="E49">
        <v>0</v>
      </c>
      <c r="F49">
        <v>0</v>
      </c>
      <c r="G49">
        <f t="shared" si="0"/>
        <v>48</v>
      </c>
    </row>
    <row r="50" spans="1:7" x14ac:dyDescent="0.25">
      <c r="A50">
        <v>33232</v>
      </c>
      <c r="B50">
        <v>23</v>
      </c>
      <c r="C50" t="s">
        <v>12</v>
      </c>
      <c r="D50">
        <v>5.8412890000000004E-3</v>
      </c>
      <c r="E50">
        <v>0</v>
      </c>
      <c r="F50">
        <v>0</v>
      </c>
      <c r="G50">
        <f t="shared" si="0"/>
        <v>49</v>
      </c>
    </row>
    <row r="51" spans="1:7" x14ac:dyDescent="0.25">
      <c r="A51">
        <v>7091</v>
      </c>
      <c r="B51">
        <v>8</v>
      </c>
      <c r="C51" t="s">
        <v>12</v>
      </c>
      <c r="D51">
        <v>9.6570969999999999E-3</v>
      </c>
      <c r="E51">
        <v>0</v>
      </c>
      <c r="F51">
        <v>0</v>
      </c>
      <c r="G51">
        <f t="shared" si="0"/>
        <v>50</v>
      </c>
    </row>
    <row r="52" spans="1:7" x14ac:dyDescent="0.25">
      <c r="A52">
        <v>9298</v>
      </c>
      <c r="B52">
        <v>18</v>
      </c>
      <c r="C52" t="s">
        <v>21</v>
      </c>
      <c r="D52">
        <v>6.6439969999999996E-3</v>
      </c>
      <c r="E52">
        <v>0</v>
      </c>
      <c r="F52">
        <v>0</v>
      </c>
      <c r="G52">
        <f t="shared" si="0"/>
        <v>51</v>
      </c>
    </row>
    <row r="53" spans="1:7" x14ac:dyDescent="0.25">
      <c r="A53">
        <v>2367</v>
      </c>
      <c r="B53">
        <v>40</v>
      </c>
      <c r="C53" t="s">
        <v>43</v>
      </c>
      <c r="D53">
        <v>0.98372659100000004</v>
      </c>
      <c r="E53">
        <v>0</v>
      </c>
      <c r="F53">
        <v>0</v>
      </c>
      <c r="G53">
        <f t="shared" si="0"/>
        <v>52</v>
      </c>
    </row>
    <row r="54" spans="1:7" x14ac:dyDescent="0.25">
      <c r="A54">
        <v>5661</v>
      </c>
      <c r="B54">
        <v>8</v>
      </c>
      <c r="C54" t="s">
        <v>12</v>
      </c>
      <c r="D54">
        <v>2.8986445E-2</v>
      </c>
      <c r="E54">
        <v>0</v>
      </c>
      <c r="F54">
        <v>0</v>
      </c>
      <c r="G54">
        <f t="shared" si="0"/>
        <v>53</v>
      </c>
    </row>
    <row r="55" spans="1:7" x14ac:dyDescent="0.25">
      <c r="A55">
        <v>1655</v>
      </c>
      <c r="B55">
        <v>28</v>
      </c>
      <c r="C55" t="s">
        <v>12</v>
      </c>
      <c r="D55">
        <v>3.8649544000000001E-2</v>
      </c>
      <c r="E55">
        <v>0</v>
      </c>
      <c r="F55">
        <v>0</v>
      </c>
      <c r="G55">
        <f t="shared" si="0"/>
        <v>54</v>
      </c>
    </row>
    <row r="56" spans="1:7" x14ac:dyDescent="0.25">
      <c r="A56">
        <v>29530</v>
      </c>
      <c r="B56">
        <v>6</v>
      </c>
      <c r="C56" t="s">
        <v>12</v>
      </c>
      <c r="D56">
        <v>2.3774938999999998E-2</v>
      </c>
      <c r="E56">
        <v>0</v>
      </c>
      <c r="F56">
        <v>0</v>
      </c>
      <c r="G56">
        <f t="shared" si="0"/>
        <v>55</v>
      </c>
    </row>
    <row r="57" spans="1:7" x14ac:dyDescent="0.25">
      <c r="A57">
        <v>1571</v>
      </c>
      <c r="B57">
        <v>41</v>
      </c>
      <c r="C57" t="s">
        <v>12</v>
      </c>
      <c r="D57">
        <v>0.67344664700000001</v>
      </c>
      <c r="E57">
        <v>0</v>
      </c>
      <c r="F57">
        <v>0</v>
      </c>
      <c r="G57">
        <f t="shared" si="0"/>
        <v>56</v>
      </c>
    </row>
    <row r="58" spans="1:7" x14ac:dyDescent="0.25">
      <c r="A58">
        <v>3294</v>
      </c>
      <c r="B58">
        <v>19</v>
      </c>
      <c r="C58" t="s">
        <v>21</v>
      </c>
      <c r="D58">
        <v>0.176140884</v>
      </c>
      <c r="E58">
        <v>0</v>
      </c>
      <c r="F58">
        <v>0</v>
      </c>
      <c r="G58">
        <f t="shared" si="0"/>
        <v>57</v>
      </c>
    </row>
    <row r="59" spans="1:7" x14ac:dyDescent="0.25">
      <c r="A59">
        <v>2127</v>
      </c>
      <c r="B59">
        <v>19</v>
      </c>
      <c r="C59" t="s">
        <v>38</v>
      </c>
      <c r="D59">
        <v>0.57882494699999998</v>
      </c>
      <c r="E59">
        <v>0</v>
      </c>
      <c r="F59">
        <v>0</v>
      </c>
      <c r="G59">
        <f t="shared" si="0"/>
        <v>58</v>
      </c>
    </row>
    <row r="60" spans="1:7" x14ac:dyDescent="0.25">
      <c r="A60">
        <v>1712</v>
      </c>
      <c r="B60">
        <v>36</v>
      </c>
      <c r="C60" t="s">
        <v>64</v>
      </c>
      <c r="D60">
        <v>9.4370349000000006E-2</v>
      </c>
      <c r="E60">
        <v>0</v>
      </c>
      <c r="F60">
        <v>0</v>
      </c>
      <c r="G60">
        <f t="shared" si="0"/>
        <v>59</v>
      </c>
    </row>
    <row r="61" spans="1:7" x14ac:dyDescent="0.25">
      <c r="A61">
        <v>1155</v>
      </c>
      <c r="B61">
        <v>13</v>
      </c>
      <c r="C61" t="s">
        <v>12</v>
      </c>
      <c r="D61">
        <v>1.3697775000000001E-2</v>
      </c>
      <c r="E61">
        <v>0</v>
      </c>
      <c r="F61">
        <v>0</v>
      </c>
      <c r="G61">
        <f t="shared" si="0"/>
        <v>60</v>
      </c>
    </row>
    <row r="62" spans="1:7" x14ac:dyDescent="0.25">
      <c r="A62">
        <v>2260</v>
      </c>
      <c r="B62">
        <v>106</v>
      </c>
      <c r="C62" t="s">
        <v>38</v>
      </c>
      <c r="D62">
        <v>0.26254262</v>
      </c>
      <c r="E62">
        <v>0</v>
      </c>
      <c r="F62">
        <v>0</v>
      </c>
      <c r="G62">
        <f t="shared" si="0"/>
        <v>61</v>
      </c>
    </row>
    <row r="63" spans="1:7" x14ac:dyDescent="0.25">
      <c r="A63">
        <v>6993</v>
      </c>
      <c r="B63">
        <v>87</v>
      </c>
      <c r="C63" t="s">
        <v>38</v>
      </c>
      <c r="D63">
        <v>9.3177610000000008E-3</v>
      </c>
      <c r="E63">
        <v>0</v>
      </c>
      <c r="F63">
        <v>0</v>
      </c>
      <c r="G63">
        <f t="shared" si="0"/>
        <v>62</v>
      </c>
    </row>
    <row r="64" spans="1:7" x14ac:dyDescent="0.25">
      <c r="A64">
        <v>1463</v>
      </c>
      <c r="B64">
        <v>40</v>
      </c>
      <c r="C64" t="s">
        <v>43</v>
      </c>
      <c r="D64">
        <v>3.3888445000000003E-2</v>
      </c>
      <c r="E64">
        <v>0</v>
      </c>
      <c r="F64">
        <v>0</v>
      </c>
      <c r="G64">
        <f t="shared" si="0"/>
        <v>63</v>
      </c>
    </row>
    <row r="65" spans="1:7" x14ac:dyDescent="0.25">
      <c r="A65">
        <v>1259</v>
      </c>
      <c r="B65">
        <v>85</v>
      </c>
      <c r="C65" t="s">
        <v>38</v>
      </c>
      <c r="D65">
        <v>3.4611485999999997E-2</v>
      </c>
      <c r="E65">
        <v>0</v>
      </c>
      <c r="F65">
        <v>0</v>
      </c>
      <c r="G65">
        <f t="shared" si="0"/>
        <v>64</v>
      </c>
    </row>
    <row r="66" spans="1:7" x14ac:dyDescent="0.25">
      <c r="A66">
        <v>68658</v>
      </c>
      <c r="B66">
        <v>33</v>
      </c>
      <c r="C66" t="s">
        <v>38</v>
      </c>
      <c r="D66">
        <v>3.8346768000000003E-2</v>
      </c>
      <c r="E66">
        <v>0</v>
      </c>
      <c r="F66">
        <v>0</v>
      </c>
      <c r="G66">
        <f t="shared" si="0"/>
        <v>65</v>
      </c>
    </row>
    <row r="67" spans="1:7" x14ac:dyDescent="0.25">
      <c r="A67">
        <v>1490</v>
      </c>
      <c r="B67">
        <v>13</v>
      </c>
      <c r="C67" t="s">
        <v>12</v>
      </c>
      <c r="D67">
        <v>0.10521493699999999</v>
      </c>
      <c r="E67">
        <v>0</v>
      </c>
      <c r="F67">
        <v>0</v>
      </c>
      <c r="G67">
        <f t="shared" si="0"/>
        <v>66</v>
      </c>
    </row>
    <row r="68" spans="1:7" x14ac:dyDescent="0.25">
      <c r="A68">
        <v>4133</v>
      </c>
      <c r="B68">
        <v>13</v>
      </c>
      <c r="C68" t="s">
        <v>38</v>
      </c>
      <c r="D68">
        <v>8.0801123000000002E-2</v>
      </c>
      <c r="E68">
        <v>0</v>
      </c>
      <c r="F68">
        <v>0</v>
      </c>
      <c r="G68">
        <f t="shared" ref="G68:G130" si="1">G67+1</f>
        <v>67</v>
      </c>
    </row>
    <row r="69" spans="1:7" x14ac:dyDescent="0.25">
      <c r="A69">
        <v>10280</v>
      </c>
      <c r="B69">
        <v>15</v>
      </c>
      <c r="C69" t="s">
        <v>21</v>
      </c>
      <c r="D69">
        <v>0.47310095400000002</v>
      </c>
      <c r="E69">
        <v>0</v>
      </c>
      <c r="F69">
        <v>0</v>
      </c>
      <c r="G69">
        <f t="shared" si="1"/>
        <v>68</v>
      </c>
    </row>
    <row r="70" spans="1:7" x14ac:dyDescent="0.25">
      <c r="A70">
        <v>2267</v>
      </c>
      <c r="B70">
        <v>1</v>
      </c>
      <c r="C70" t="s">
        <v>68</v>
      </c>
      <c r="D70">
        <v>4.5592694000000003E-2</v>
      </c>
      <c r="E70">
        <v>0</v>
      </c>
      <c r="F70">
        <v>0</v>
      </c>
      <c r="G70">
        <f t="shared" si="1"/>
        <v>69</v>
      </c>
    </row>
    <row r="71" spans="1:7" x14ac:dyDescent="0.25">
      <c r="A71">
        <v>1204</v>
      </c>
      <c r="B71">
        <v>11</v>
      </c>
      <c r="C71" t="s">
        <v>38</v>
      </c>
      <c r="D71">
        <v>1.5226149E-2</v>
      </c>
      <c r="E71">
        <v>0</v>
      </c>
      <c r="F71">
        <v>0</v>
      </c>
      <c r="G71">
        <f t="shared" si="1"/>
        <v>70</v>
      </c>
    </row>
    <row r="72" spans="1:7" x14ac:dyDescent="0.25">
      <c r="A72">
        <v>19763</v>
      </c>
      <c r="B72">
        <v>7</v>
      </c>
      <c r="C72" t="s">
        <v>12</v>
      </c>
      <c r="D72">
        <v>3.5788489999999998E-3</v>
      </c>
      <c r="E72">
        <v>0</v>
      </c>
      <c r="F72">
        <v>0</v>
      </c>
      <c r="G72">
        <f t="shared" si="1"/>
        <v>71</v>
      </c>
    </row>
    <row r="73" spans="1:7" x14ac:dyDescent="0.25">
      <c r="A73">
        <v>1523</v>
      </c>
      <c r="B73">
        <v>1</v>
      </c>
      <c r="C73" t="s">
        <v>21</v>
      </c>
      <c r="D73">
        <v>8.1379629999999998E-3</v>
      </c>
      <c r="E73">
        <v>0</v>
      </c>
      <c r="F73">
        <v>0</v>
      </c>
      <c r="G73">
        <f t="shared" si="1"/>
        <v>72</v>
      </c>
    </row>
    <row r="74" spans="1:7" x14ac:dyDescent="0.25">
      <c r="A74">
        <v>43828</v>
      </c>
      <c r="B74">
        <v>12</v>
      </c>
      <c r="C74" t="s">
        <v>12</v>
      </c>
      <c r="D74">
        <v>1.3174816000000001E-2</v>
      </c>
      <c r="E74">
        <v>0</v>
      </c>
      <c r="F74">
        <v>0</v>
      </c>
      <c r="G74">
        <f t="shared" si="1"/>
        <v>73</v>
      </c>
    </row>
    <row r="75" spans="1:7" x14ac:dyDescent="0.25">
      <c r="A75">
        <v>2118</v>
      </c>
      <c r="B75">
        <v>23</v>
      </c>
      <c r="C75" t="s">
        <v>21</v>
      </c>
      <c r="D75">
        <v>0.94954264899999996</v>
      </c>
      <c r="E75">
        <v>0</v>
      </c>
      <c r="F75">
        <v>0</v>
      </c>
      <c r="G75">
        <f t="shared" si="1"/>
        <v>74</v>
      </c>
    </row>
    <row r="76" spans="1:7" x14ac:dyDescent="0.25">
      <c r="A76">
        <v>3858</v>
      </c>
      <c r="B76">
        <v>36</v>
      </c>
      <c r="C76" t="s">
        <v>21</v>
      </c>
      <c r="D76">
        <v>8.4197760000000003E-3</v>
      </c>
      <c r="E76">
        <v>0</v>
      </c>
      <c r="F76">
        <v>0</v>
      </c>
      <c r="G76">
        <f t="shared" si="1"/>
        <v>75</v>
      </c>
    </row>
    <row r="77" spans="1:7" x14ac:dyDescent="0.25">
      <c r="A77">
        <v>35349</v>
      </c>
      <c r="B77">
        <v>12</v>
      </c>
      <c r="C77" t="s">
        <v>12</v>
      </c>
      <c r="D77">
        <v>0.22956750300000001</v>
      </c>
      <c r="E77">
        <v>0</v>
      </c>
      <c r="F77">
        <v>0</v>
      </c>
      <c r="G77">
        <f t="shared" si="1"/>
        <v>76</v>
      </c>
    </row>
    <row r="78" spans="1:7" x14ac:dyDescent="0.25">
      <c r="A78">
        <v>1662</v>
      </c>
      <c r="B78">
        <v>47</v>
      </c>
      <c r="C78" t="s">
        <v>12</v>
      </c>
      <c r="D78">
        <v>0.16859569099999999</v>
      </c>
      <c r="E78">
        <v>0</v>
      </c>
      <c r="F78">
        <v>0</v>
      </c>
      <c r="G78">
        <f t="shared" si="1"/>
        <v>77</v>
      </c>
    </row>
    <row r="79" spans="1:7" x14ac:dyDescent="0.25">
      <c r="A79">
        <v>87332</v>
      </c>
      <c r="B79">
        <v>14</v>
      </c>
      <c r="C79" t="s">
        <v>12</v>
      </c>
      <c r="D79">
        <v>2.8588730000000001E-3</v>
      </c>
      <c r="E79">
        <v>0</v>
      </c>
      <c r="F79">
        <v>0</v>
      </c>
      <c r="G79">
        <f t="shared" si="1"/>
        <v>78</v>
      </c>
    </row>
    <row r="80" spans="1:7" x14ac:dyDescent="0.25">
      <c r="A80">
        <v>1452</v>
      </c>
      <c r="B80">
        <v>11</v>
      </c>
      <c r="C80" t="s">
        <v>38</v>
      </c>
      <c r="D80">
        <v>3.6115695000000003E-2</v>
      </c>
      <c r="E80">
        <v>0</v>
      </c>
      <c r="F80">
        <v>0</v>
      </c>
      <c r="G80">
        <f t="shared" si="1"/>
        <v>79</v>
      </c>
    </row>
    <row r="81" spans="1:8" x14ac:dyDescent="0.25">
      <c r="A81">
        <v>9506</v>
      </c>
      <c r="B81">
        <v>7</v>
      </c>
      <c r="C81" t="s">
        <v>12</v>
      </c>
      <c r="D81">
        <v>4.3902169999999997E-2</v>
      </c>
      <c r="E81">
        <v>0</v>
      </c>
      <c r="F81">
        <v>0</v>
      </c>
      <c r="G81">
        <f t="shared" si="1"/>
        <v>80</v>
      </c>
    </row>
    <row r="82" spans="1:8" x14ac:dyDescent="0.25">
      <c r="A82">
        <v>1015</v>
      </c>
      <c r="B82">
        <v>35</v>
      </c>
      <c r="C82" t="s">
        <v>38</v>
      </c>
      <c r="D82">
        <v>2.1396109E-2</v>
      </c>
      <c r="E82">
        <v>0</v>
      </c>
      <c r="F82">
        <v>0</v>
      </c>
      <c r="G82">
        <f t="shared" si="1"/>
        <v>81</v>
      </c>
    </row>
    <row r="83" spans="1:8" x14ac:dyDescent="0.25">
      <c r="A83">
        <v>1598</v>
      </c>
      <c r="B83">
        <v>19</v>
      </c>
      <c r="C83" t="s">
        <v>12</v>
      </c>
      <c r="D83">
        <v>0.94035967099999995</v>
      </c>
      <c r="E83">
        <v>0</v>
      </c>
      <c r="F83">
        <v>0</v>
      </c>
      <c r="G83">
        <f t="shared" si="1"/>
        <v>82</v>
      </c>
    </row>
    <row r="84" spans="1:8" x14ac:dyDescent="0.25">
      <c r="A84">
        <v>6833</v>
      </c>
      <c r="B84">
        <v>1</v>
      </c>
      <c r="C84" t="s">
        <v>68</v>
      </c>
      <c r="D84">
        <v>4.5592694000000003E-2</v>
      </c>
      <c r="E84">
        <v>0</v>
      </c>
      <c r="F84">
        <v>0</v>
      </c>
      <c r="G84">
        <f t="shared" si="1"/>
        <v>83</v>
      </c>
    </row>
    <row r="85" spans="1:8" x14ac:dyDescent="0.25">
      <c r="A85">
        <v>1743</v>
      </c>
      <c r="B85">
        <v>34</v>
      </c>
      <c r="C85" t="s">
        <v>21</v>
      </c>
      <c r="D85">
        <v>5.1851450000000004E-3</v>
      </c>
      <c r="E85">
        <v>0</v>
      </c>
      <c r="F85">
        <v>0</v>
      </c>
      <c r="G85">
        <f t="shared" si="1"/>
        <v>84</v>
      </c>
    </row>
    <row r="86" spans="1:8" x14ac:dyDescent="0.25">
      <c r="A86">
        <v>17234</v>
      </c>
      <c r="B86">
        <v>24</v>
      </c>
      <c r="C86" t="s">
        <v>12</v>
      </c>
      <c r="D86">
        <v>0.12354100899999999</v>
      </c>
      <c r="E86">
        <v>0</v>
      </c>
      <c r="F86">
        <v>0</v>
      </c>
      <c r="G86">
        <f t="shared" si="1"/>
        <v>85</v>
      </c>
    </row>
    <row r="87" spans="1:8" x14ac:dyDescent="0.25">
      <c r="A87">
        <v>1517</v>
      </c>
      <c r="B87">
        <v>42</v>
      </c>
      <c r="C87" t="s">
        <v>12</v>
      </c>
      <c r="D87">
        <v>2.4299918E-2</v>
      </c>
      <c r="E87">
        <v>0</v>
      </c>
      <c r="F87">
        <v>0</v>
      </c>
      <c r="G87">
        <f t="shared" si="1"/>
        <v>86</v>
      </c>
    </row>
    <row r="88" spans="1:8" x14ac:dyDescent="0.25">
      <c r="A88">
        <v>4383</v>
      </c>
      <c r="B88">
        <v>58</v>
      </c>
      <c r="C88" t="s">
        <v>12</v>
      </c>
      <c r="D88">
        <v>0.99994739899999996</v>
      </c>
      <c r="E88">
        <v>0</v>
      </c>
      <c r="F88">
        <v>0</v>
      </c>
      <c r="G88">
        <f t="shared" si="1"/>
        <v>87</v>
      </c>
    </row>
    <row r="89" spans="1:8" x14ac:dyDescent="0.25">
      <c r="A89">
        <v>42623</v>
      </c>
      <c r="B89">
        <v>13</v>
      </c>
      <c r="C89" t="s">
        <v>64</v>
      </c>
      <c r="D89">
        <v>6.0235460999999997E-2</v>
      </c>
      <c r="E89">
        <v>0</v>
      </c>
      <c r="F89">
        <v>0</v>
      </c>
      <c r="G89">
        <f t="shared" si="1"/>
        <v>88</v>
      </c>
    </row>
    <row r="90" spans="1:8" x14ac:dyDescent="0.25">
      <c r="A90">
        <v>3093</v>
      </c>
      <c r="B90">
        <v>133</v>
      </c>
      <c r="C90" t="s">
        <v>12</v>
      </c>
      <c r="D90">
        <v>0.99958508400000001</v>
      </c>
      <c r="E90">
        <v>0</v>
      </c>
      <c r="F90">
        <v>0</v>
      </c>
      <c r="G90">
        <f t="shared" si="1"/>
        <v>89</v>
      </c>
    </row>
    <row r="91" spans="1:8" x14ac:dyDescent="0.25">
      <c r="A91">
        <v>6435</v>
      </c>
      <c r="B91">
        <v>190</v>
      </c>
      <c r="C91" t="s">
        <v>12</v>
      </c>
      <c r="D91">
        <v>0.224602158</v>
      </c>
      <c r="E91">
        <v>0</v>
      </c>
      <c r="F91">
        <v>0</v>
      </c>
      <c r="G91">
        <f t="shared" si="1"/>
        <v>90</v>
      </c>
    </row>
    <row r="92" spans="1:8" x14ac:dyDescent="0.25">
      <c r="A92">
        <v>2095</v>
      </c>
      <c r="B92">
        <v>14</v>
      </c>
      <c r="C92" t="s">
        <v>43</v>
      </c>
      <c r="D92">
        <v>1.2625897000000001E-2</v>
      </c>
      <c r="E92">
        <v>1</v>
      </c>
      <c r="F92">
        <v>0</v>
      </c>
      <c r="G92">
        <f t="shared" si="1"/>
        <v>91</v>
      </c>
      <c r="H92">
        <v>1</v>
      </c>
    </row>
    <row r="93" spans="1:8" x14ac:dyDescent="0.25">
      <c r="A93">
        <v>1162</v>
      </c>
      <c r="B93">
        <v>29</v>
      </c>
      <c r="C93" t="s">
        <v>12</v>
      </c>
      <c r="D93">
        <v>0.35919627300000001</v>
      </c>
      <c r="E93">
        <v>1</v>
      </c>
      <c r="F93">
        <v>0</v>
      </c>
      <c r="G93">
        <f t="shared" si="1"/>
        <v>92</v>
      </c>
      <c r="H93">
        <f>H92+1</f>
        <v>2</v>
      </c>
    </row>
    <row r="94" spans="1:8" x14ac:dyDescent="0.25">
      <c r="A94">
        <v>3139</v>
      </c>
      <c r="B94">
        <v>56</v>
      </c>
      <c r="C94" t="s">
        <v>21</v>
      </c>
      <c r="D94">
        <v>4.8226463999999997E-2</v>
      </c>
      <c r="E94">
        <v>1</v>
      </c>
      <c r="F94">
        <v>0</v>
      </c>
      <c r="G94">
        <f t="shared" si="1"/>
        <v>93</v>
      </c>
      <c r="H94">
        <f t="shared" ref="H94:H130" si="2">H93+1</f>
        <v>3</v>
      </c>
    </row>
    <row r="95" spans="1:8" x14ac:dyDescent="0.25">
      <c r="A95">
        <v>59205</v>
      </c>
      <c r="B95">
        <v>14</v>
      </c>
      <c r="C95" t="s">
        <v>12</v>
      </c>
      <c r="D95">
        <v>1.071424E-2</v>
      </c>
      <c r="E95">
        <v>1</v>
      </c>
      <c r="F95">
        <v>0</v>
      </c>
      <c r="G95">
        <f t="shared" si="1"/>
        <v>94</v>
      </c>
      <c r="H95">
        <f t="shared" si="2"/>
        <v>4</v>
      </c>
    </row>
    <row r="96" spans="1:8" x14ac:dyDescent="0.25">
      <c r="A96">
        <v>2736</v>
      </c>
      <c r="B96">
        <v>66</v>
      </c>
      <c r="C96" t="s">
        <v>43</v>
      </c>
      <c r="D96">
        <v>3.3534201E-2</v>
      </c>
      <c r="E96">
        <v>1</v>
      </c>
      <c r="F96">
        <v>0</v>
      </c>
      <c r="G96">
        <f t="shared" si="1"/>
        <v>95</v>
      </c>
      <c r="H96">
        <f t="shared" si="2"/>
        <v>5</v>
      </c>
    </row>
    <row r="97" spans="1:8" x14ac:dyDescent="0.25">
      <c r="A97">
        <v>1796</v>
      </c>
      <c r="B97">
        <v>3</v>
      </c>
      <c r="C97" t="s">
        <v>12</v>
      </c>
      <c r="D97">
        <v>6.4267327999999999E-2</v>
      </c>
      <c r="E97">
        <v>1</v>
      </c>
      <c r="F97">
        <v>0</v>
      </c>
      <c r="G97">
        <f t="shared" si="1"/>
        <v>96</v>
      </c>
      <c r="H97">
        <f t="shared" si="2"/>
        <v>6</v>
      </c>
    </row>
    <row r="98" spans="1:8" x14ac:dyDescent="0.25">
      <c r="A98">
        <v>5917</v>
      </c>
      <c r="B98">
        <v>8</v>
      </c>
      <c r="C98" t="s">
        <v>12</v>
      </c>
      <c r="D98">
        <v>1.0999372E-2</v>
      </c>
      <c r="E98">
        <v>1</v>
      </c>
      <c r="F98">
        <v>0</v>
      </c>
      <c r="G98">
        <f t="shared" si="1"/>
        <v>97</v>
      </c>
      <c r="H98">
        <f t="shared" si="2"/>
        <v>7</v>
      </c>
    </row>
    <row r="99" spans="1:8" x14ac:dyDescent="0.25">
      <c r="A99">
        <v>1015</v>
      </c>
      <c r="B99">
        <v>11</v>
      </c>
      <c r="C99" t="s">
        <v>43</v>
      </c>
      <c r="D99">
        <v>1.4516177999999999E-2</v>
      </c>
      <c r="E99">
        <v>1</v>
      </c>
      <c r="F99">
        <v>0</v>
      </c>
      <c r="G99">
        <f t="shared" si="1"/>
        <v>98</v>
      </c>
      <c r="H99">
        <f t="shared" si="2"/>
        <v>8</v>
      </c>
    </row>
    <row r="100" spans="1:8" x14ac:dyDescent="0.25">
      <c r="A100">
        <v>6768</v>
      </c>
      <c r="B100">
        <v>79</v>
      </c>
      <c r="C100" t="s">
        <v>38</v>
      </c>
      <c r="D100">
        <v>1.2673986E-2</v>
      </c>
      <c r="E100">
        <v>1</v>
      </c>
      <c r="F100">
        <v>0</v>
      </c>
      <c r="G100">
        <f t="shared" si="1"/>
        <v>99</v>
      </c>
      <c r="H100">
        <f t="shared" si="2"/>
        <v>9</v>
      </c>
    </row>
    <row r="101" spans="1:8" x14ac:dyDescent="0.25">
      <c r="A101">
        <v>1248</v>
      </c>
      <c r="B101">
        <v>187</v>
      </c>
      <c r="C101" t="s">
        <v>12</v>
      </c>
      <c r="D101">
        <v>0.42039318799999997</v>
      </c>
      <c r="E101">
        <v>1</v>
      </c>
      <c r="F101">
        <v>0</v>
      </c>
      <c r="G101">
        <f t="shared" si="1"/>
        <v>100</v>
      </c>
      <c r="H101">
        <f t="shared" si="2"/>
        <v>10</v>
      </c>
    </row>
    <row r="102" spans="1:8" x14ac:dyDescent="0.25">
      <c r="A102">
        <v>3429</v>
      </c>
      <c r="B102">
        <v>46</v>
      </c>
      <c r="C102" t="s">
        <v>12</v>
      </c>
      <c r="D102">
        <v>0.99377112499999998</v>
      </c>
      <c r="E102">
        <v>1</v>
      </c>
      <c r="F102">
        <v>0</v>
      </c>
      <c r="G102">
        <f t="shared" si="1"/>
        <v>101</v>
      </c>
      <c r="H102">
        <f t="shared" si="2"/>
        <v>11</v>
      </c>
    </row>
    <row r="103" spans="1:8" x14ac:dyDescent="0.25">
      <c r="A103">
        <v>2383</v>
      </c>
      <c r="B103">
        <v>68</v>
      </c>
      <c r="C103" t="s">
        <v>12</v>
      </c>
      <c r="D103">
        <v>0.116801612</v>
      </c>
      <c r="E103">
        <v>1</v>
      </c>
      <c r="F103">
        <v>0</v>
      </c>
      <c r="G103">
        <f t="shared" si="1"/>
        <v>102</v>
      </c>
      <c r="H103">
        <f t="shared" si="2"/>
        <v>12</v>
      </c>
    </row>
    <row r="104" spans="1:8" x14ac:dyDescent="0.25">
      <c r="A104">
        <v>1103</v>
      </c>
      <c r="B104">
        <v>32</v>
      </c>
      <c r="C104" t="s">
        <v>12</v>
      </c>
      <c r="D104">
        <v>8.100504E-2</v>
      </c>
      <c r="E104">
        <v>1</v>
      </c>
      <c r="F104">
        <v>0</v>
      </c>
      <c r="G104">
        <f t="shared" si="1"/>
        <v>103</v>
      </c>
      <c r="H104">
        <f t="shared" si="2"/>
        <v>13</v>
      </c>
    </row>
    <row r="105" spans="1:8" x14ac:dyDescent="0.25">
      <c r="A105">
        <v>8905</v>
      </c>
      <c r="B105">
        <v>68</v>
      </c>
      <c r="C105" t="s">
        <v>21</v>
      </c>
      <c r="D105">
        <v>0.18285807400000001</v>
      </c>
      <c r="E105">
        <v>1</v>
      </c>
      <c r="F105">
        <v>0</v>
      </c>
      <c r="G105">
        <f t="shared" si="1"/>
        <v>104</v>
      </c>
      <c r="H105">
        <f t="shared" si="2"/>
        <v>14</v>
      </c>
    </row>
    <row r="106" spans="1:8" x14ac:dyDescent="0.25">
      <c r="A106">
        <v>1336</v>
      </c>
      <c r="B106">
        <v>66</v>
      </c>
      <c r="C106" t="s">
        <v>38</v>
      </c>
      <c r="D106">
        <v>6.4885971000000001E-2</v>
      </c>
      <c r="E106">
        <v>1</v>
      </c>
      <c r="F106">
        <v>0</v>
      </c>
      <c r="G106">
        <f t="shared" si="1"/>
        <v>105</v>
      </c>
      <c r="H106">
        <f t="shared" si="2"/>
        <v>15</v>
      </c>
    </row>
    <row r="107" spans="1:8" x14ac:dyDescent="0.25">
      <c r="A107">
        <v>3162</v>
      </c>
      <c r="B107">
        <v>1</v>
      </c>
      <c r="C107" t="s">
        <v>12</v>
      </c>
      <c r="D107">
        <v>5.8942049999999996E-3</v>
      </c>
      <c r="E107">
        <v>1</v>
      </c>
      <c r="F107">
        <v>0</v>
      </c>
      <c r="G107">
        <f t="shared" si="1"/>
        <v>106</v>
      </c>
      <c r="H107">
        <f t="shared" si="2"/>
        <v>16</v>
      </c>
    </row>
    <row r="108" spans="1:8" x14ac:dyDescent="0.25">
      <c r="A108">
        <v>1540</v>
      </c>
      <c r="B108">
        <v>63</v>
      </c>
      <c r="C108" t="s">
        <v>12</v>
      </c>
      <c r="D108">
        <v>7.9345742999999996E-2</v>
      </c>
      <c r="E108">
        <v>1</v>
      </c>
      <c r="F108">
        <v>0</v>
      </c>
      <c r="G108">
        <f t="shared" si="1"/>
        <v>107</v>
      </c>
      <c r="H108">
        <f t="shared" si="2"/>
        <v>17</v>
      </c>
    </row>
    <row r="109" spans="1:8" x14ac:dyDescent="0.25">
      <c r="A109">
        <v>2361</v>
      </c>
      <c r="B109">
        <v>25</v>
      </c>
      <c r="C109" t="s">
        <v>12</v>
      </c>
      <c r="D109">
        <v>3.0715736E-2</v>
      </c>
      <c r="E109">
        <v>1</v>
      </c>
      <c r="F109">
        <v>0</v>
      </c>
      <c r="G109">
        <f t="shared" si="1"/>
        <v>108</v>
      </c>
      <c r="H109">
        <f t="shared" si="2"/>
        <v>18</v>
      </c>
    </row>
    <row r="110" spans="1:8" x14ac:dyDescent="0.25">
      <c r="A110">
        <v>9438</v>
      </c>
      <c r="B110">
        <v>1</v>
      </c>
      <c r="C110" t="s">
        <v>68</v>
      </c>
      <c r="D110">
        <v>4.5592694000000003E-2</v>
      </c>
      <c r="E110">
        <v>1</v>
      </c>
      <c r="F110">
        <v>0</v>
      </c>
      <c r="G110">
        <f t="shared" si="1"/>
        <v>109</v>
      </c>
      <c r="H110">
        <f t="shared" si="2"/>
        <v>19</v>
      </c>
    </row>
    <row r="111" spans="1:8" x14ac:dyDescent="0.25">
      <c r="A111">
        <v>2485</v>
      </c>
      <c r="B111">
        <v>10</v>
      </c>
      <c r="C111" t="s">
        <v>12</v>
      </c>
      <c r="D111">
        <v>0.99999994800000003</v>
      </c>
      <c r="E111">
        <v>1</v>
      </c>
      <c r="F111">
        <v>0</v>
      </c>
      <c r="G111">
        <f t="shared" si="1"/>
        <v>110</v>
      </c>
      <c r="H111">
        <f t="shared" si="2"/>
        <v>20</v>
      </c>
    </row>
    <row r="112" spans="1:8" x14ac:dyDescent="0.25">
      <c r="A112">
        <v>1131</v>
      </c>
      <c r="B112">
        <v>38</v>
      </c>
      <c r="C112" t="s">
        <v>12</v>
      </c>
      <c r="D112">
        <v>9.3934310000000007E-3</v>
      </c>
      <c r="E112">
        <v>1</v>
      </c>
      <c r="F112">
        <v>0</v>
      </c>
      <c r="G112">
        <f t="shared" si="1"/>
        <v>111</v>
      </c>
      <c r="H112">
        <f t="shared" si="2"/>
        <v>21</v>
      </c>
    </row>
    <row r="113" spans="1:8" x14ac:dyDescent="0.25">
      <c r="A113">
        <v>1030</v>
      </c>
      <c r="B113">
        <v>44</v>
      </c>
      <c r="C113" t="s">
        <v>12</v>
      </c>
      <c r="D113">
        <v>1.4114115999999999E-2</v>
      </c>
      <c r="E113">
        <v>1</v>
      </c>
      <c r="F113">
        <v>0</v>
      </c>
      <c r="G113">
        <f t="shared" si="1"/>
        <v>112</v>
      </c>
      <c r="H113">
        <f t="shared" si="2"/>
        <v>22</v>
      </c>
    </row>
    <row r="114" spans="1:8" x14ac:dyDescent="0.25">
      <c r="A114">
        <v>3276</v>
      </c>
      <c r="B114">
        <v>86</v>
      </c>
      <c r="C114" t="s">
        <v>12</v>
      </c>
      <c r="D114">
        <v>2.5616931999999999E-2</v>
      </c>
      <c r="E114">
        <v>1</v>
      </c>
      <c r="F114">
        <v>0</v>
      </c>
      <c r="G114">
        <f t="shared" si="1"/>
        <v>113</v>
      </c>
      <c r="H114">
        <f t="shared" si="2"/>
        <v>23</v>
      </c>
    </row>
    <row r="115" spans="1:8" x14ac:dyDescent="0.25">
      <c r="A115">
        <v>8081</v>
      </c>
      <c r="B115">
        <v>33</v>
      </c>
      <c r="C115" t="s">
        <v>12</v>
      </c>
      <c r="D115">
        <v>3.8441730000000002E-3</v>
      </c>
      <c r="E115">
        <v>1</v>
      </c>
      <c r="F115">
        <v>0</v>
      </c>
      <c r="G115">
        <f t="shared" si="1"/>
        <v>114</v>
      </c>
      <c r="H115">
        <f t="shared" si="2"/>
        <v>24</v>
      </c>
    </row>
    <row r="116" spans="1:8" x14ac:dyDescent="0.25">
      <c r="A116">
        <v>15974</v>
      </c>
      <c r="B116">
        <v>63</v>
      </c>
      <c r="C116" t="s">
        <v>12</v>
      </c>
      <c r="D116">
        <v>7.6649459999999997E-3</v>
      </c>
      <c r="E116">
        <v>1</v>
      </c>
      <c r="F116">
        <v>0</v>
      </c>
      <c r="G116">
        <f t="shared" si="1"/>
        <v>115</v>
      </c>
      <c r="H116">
        <f t="shared" si="2"/>
        <v>25</v>
      </c>
    </row>
    <row r="117" spans="1:8" x14ac:dyDescent="0.25">
      <c r="A117">
        <v>8224</v>
      </c>
      <c r="B117">
        <v>6</v>
      </c>
      <c r="C117" t="s">
        <v>12</v>
      </c>
      <c r="D117">
        <v>1.3697469999999999E-3</v>
      </c>
      <c r="E117">
        <v>1</v>
      </c>
      <c r="F117">
        <v>0</v>
      </c>
      <c r="G117">
        <f t="shared" si="1"/>
        <v>116</v>
      </c>
      <c r="H117">
        <f t="shared" si="2"/>
        <v>26</v>
      </c>
    </row>
    <row r="118" spans="1:8" x14ac:dyDescent="0.25">
      <c r="A118">
        <v>1768</v>
      </c>
      <c r="B118">
        <v>10</v>
      </c>
      <c r="C118" t="s">
        <v>12</v>
      </c>
      <c r="D118">
        <v>2.2461739000000001E-2</v>
      </c>
      <c r="E118">
        <v>1</v>
      </c>
      <c r="F118">
        <v>0</v>
      </c>
      <c r="G118">
        <f t="shared" si="1"/>
        <v>117</v>
      </c>
      <c r="H118">
        <f t="shared" si="2"/>
        <v>27</v>
      </c>
    </row>
    <row r="119" spans="1:8" x14ac:dyDescent="0.25">
      <c r="A119">
        <v>23585</v>
      </c>
      <c r="B119">
        <v>5</v>
      </c>
      <c r="C119" t="s">
        <v>12</v>
      </c>
      <c r="D119">
        <v>1.4128974000000001E-2</v>
      </c>
      <c r="E119">
        <v>1</v>
      </c>
      <c r="F119">
        <v>0</v>
      </c>
      <c r="G119">
        <f t="shared" si="1"/>
        <v>118</v>
      </c>
      <c r="H119">
        <f t="shared" si="2"/>
        <v>28</v>
      </c>
    </row>
    <row r="120" spans="1:8" x14ac:dyDescent="0.25">
      <c r="A120">
        <v>1733</v>
      </c>
      <c r="B120">
        <v>146</v>
      </c>
      <c r="C120" t="s">
        <v>21</v>
      </c>
      <c r="D120">
        <v>2.4305156000000001E-2</v>
      </c>
      <c r="E120">
        <v>1</v>
      </c>
      <c r="F120">
        <v>0</v>
      </c>
      <c r="G120">
        <f t="shared" si="1"/>
        <v>119</v>
      </c>
      <c r="H120">
        <f t="shared" si="2"/>
        <v>29</v>
      </c>
    </row>
    <row r="121" spans="1:8" x14ac:dyDescent="0.25">
      <c r="A121">
        <v>3897</v>
      </c>
      <c r="B121">
        <v>55</v>
      </c>
      <c r="C121" t="s">
        <v>21</v>
      </c>
      <c r="D121">
        <v>0.34675274499999997</v>
      </c>
      <c r="E121">
        <v>1</v>
      </c>
      <c r="F121">
        <v>0</v>
      </c>
      <c r="G121">
        <f t="shared" si="1"/>
        <v>120</v>
      </c>
      <c r="H121">
        <f t="shared" si="2"/>
        <v>30</v>
      </c>
    </row>
    <row r="122" spans="1:8" x14ac:dyDescent="0.25">
      <c r="A122">
        <v>1326</v>
      </c>
      <c r="B122">
        <v>39</v>
      </c>
      <c r="C122" t="s">
        <v>12</v>
      </c>
      <c r="D122">
        <v>0.26088420400000001</v>
      </c>
      <c r="E122">
        <v>1</v>
      </c>
      <c r="F122">
        <v>0</v>
      </c>
      <c r="G122">
        <f t="shared" si="1"/>
        <v>121</v>
      </c>
      <c r="H122">
        <f t="shared" si="2"/>
        <v>31</v>
      </c>
    </row>
    <row r="123" spans="1:8" x14ac:dyDescent="0.25">
      <c r="A123">
        <v>61511</v>
      </c>
      <c r="B123">
        <v>13</v>
      </c>
      <c r="C123" t="s">
        <v>12</v>
      </c>
      <c r="D123">
        <v>1.8780307E-2</v>
      </c>
      <c r="E123">
        <v>1</v>
      </c>
      <c r="F123">
        <v>0</v>
      </c>
      <c r="G123">
        <f t="shared" si="1"/>
        <v>122</v>
      </c>
      <c r="H123">
        <f t="shared" si="2"/>
        <v>32</v>
      </c>
    </row>
    <row r="124" spans="1:8" x14ac:dyDescent="0.25">
      <c r="A124">
        <v>1613</v>
      </c>
      <c r="B124">
        <v>40</v>
      </c>
      <c r="C124" t="s">
        <v>12</v>
      </c>
      <c r="D124">
        <v>1.2315151E-2</v>
      </c>
      <c r="E124">
        <v>1</v>
      </c>
      <c r="F124">
        <v>0</v>
      </c>
      <c r="G124">
        <f t="shared" si="1"/>
        <v>123</v>
      </c>
      <c r="H124">
        <f t="shared" si="2"/>
        <v>33</v>
      </c>
    </row>
    <row r="125" spans="1:8" x14ac:dyDescent="0.25">
      <c r="A125">
        <v>1728</v>
      </c>
      <c r="B125">
        <v>13</v>
      </c>
      <c r="C125" t="s">
        <v>12</v>
      </c>
      <c r="D125">
        <v>0.99665467799999996</v>
      </c>
      <c r="E125">
        <v>1</v>
      </c>
      <c r="F125">
        <v>0</v>
      </c>
      <c r="G125">
        <f t="shared" si="1"/>
        <v>124</v>
      </c>
      <c r="H125">
        <f t="shared" si="2"/>
        <v>34</v>
      </c>
    </row>
    <row r="126" spans="1:8" x14ac:dyDescent="0.25">
      <c r="A126">
        <v>9240</v>
      </c>
      <c r="B126">
        <v>48</v>
      </c>
      <c r="C126" t="s">
        <v>12</v>
      </c>
      <c r="D126">
        <v>4.5548549000000001E-2</v>
      </c>
      <c r="E126">
        <v>1</v>
      </c>
      <c r="F126">
        <v>0</v>
      </c>
      <c r="G126">
        <f t="shared" si="1"/>
        <v>125</v>
      </c>
      <c r="H126">
        <f t="shared" si="2"/>
        <v>35</v>
      </c>
    </row>
    <row r="127" spans="1:8" x14ac:dyDescent="0.25">
      <c r="A127">
        <v>2481</v>
      </c>
      <c r="B127">
        <v>12</v>
      </c>
      <c r="C127" t="s">
        <v>21</v>
      </c>
      <c r="D127">
        <v>2.7511969999999999E-3</v>
      </c>
      <c r="E127">
        <v>1</v>
      </c>
      <c r="F127">
        <v>0</v>
      </c>
      <c r="G127">
        <f t="shared" si="1"/>
        <v>126</v>
      </c>
      <c r="H127">
        <f t="shared" si="2"/>
        <v>36</v>
      </c>
    </row>
    <row r="128" spans="1:8" x14ac:dyDescent="0.25">
      <c r="A128">
        <v>1099</v>
      </c>
      <c r="B128">
        <v>18</v>
      </c>
      <c r="C128" t="s">
        <v>43</v>
      </c>
      <c r="D128">
        <v>8.5262489999999996E-3</v>
      </c>
      <c r="E128">
        <v>1</v>
      </c>
      <c r="F128">
        <v>0</v>
      </c>
      <c r="G128">
        <f t="shared" si="1"/>
        <v>127</v>
      </c>
      <c r="H128">
        <f t="shared" si="2"/>
        <v>37</v>
      </c>
    </row>
    <row r="129" spans="1:8" x14ac:dyDescent="0.25">
      <c r="A129">
        <v>1846</v>
      </c>
      <c r="B129">
        <v>1</v>
      </c>
      <c r="C129" t="s">
        <v>68</v>
      </c>
      <c r="D129">
        <v>4.5592694000000003E-2</v>
      </c>
      <c r="E129">
        <v>1</v>
      </c>
      <c r="F129">
        <v>0</v>
      </c>
      <c r="G129">
        <f t="shared" si="1"/>
        <v>128</v>
      </c>
      <c r="H129">
        <f t="shared" si="2"/>
        <v>38</v>
      </c>
    </row>
    <row r="130" spans="1:8" x14ac:dyDescent="0.25">
      <c r="A130">
        <v>7170</v>
      </c>
      <c r="B130">
        <v>46</v>
      </c>
      <c r="C130" t="s">
        <v>12</v>
      </c>
      <c r="D130">
        <v>0.31178162300000001</v>
      </c>
      <c r="E130">
        <v>1</v>
      </c>
      <c r="F130">
        <v>0</v>
      </c>
      <c r="G130">
        <f t="shared" si="1"/>
        <v>129</v>
      </c>
      <c r="H130">
        <f t="shared" si="2"/>
        <v>39</v>
      </c>
    </row>
    <row r="132" spans="1:8" x14ac:dyDescent="0.25">
      <c r="A132">
        <v>1361</v>
      </c>
      <c r="B132">
        <v>41</v>
      </c>
      <c r="C132" t="s">
        <v>12</v>
      </c>
      <c r="D132">
        <v>5.9405946000000001E-2</v>
      </c>
      <c r="E132">
        <v>1</v>
      </c>
      <c r="F132">
        <v>1</v>
      </c>
      <c r="G132">
        <v>1</v>
      </c>
    </row>
    <row r="133" spans="1:8" x14ac:dyDescent="0.25">
      <c r="A133">
        <v>2308</v>
      </c>
      <c r="B133">
        <v>24</v>
      </c>
      <c r="C133" t="s">
        <v>12</v>
      </c>
      <c r="D133">
        <v>0.104352575</v>
      </c>
      <c r="E133">
        <v>0</v>
      </c>
      <c r="F133">
        <v>1</v>
      </c>
      <c r="G133">
        <f>G132+1</f>
        <v>2</v>
      </c>
    </row>
    <row r="134" spans="1:8" x14ac:dyDescent="0.25">
      <c r="A134">
        <v>1134</v>
      </c>
      <c r="B134">
        <v>18</v>
      </c>
      <c r="C134" t="s">
        <v>43</v>
      </c>
      <c r="D134">
        <v>3.5629804000000001E-2</v>
      </c>
      <c r="E134">
        <v>0</v>
      </c>
      <c r="F134">
        <v>1</v>
      </c>
      <c r="G134">
        <f t="shared" ref="G134:G163" si="3">G133+1</f>
        <v>3</v>
      </c>
    </row>
    <row r="135" spans="1:8" x14ac:dyDescent="0.25">
      <c r="A135">
        <v>2657</v>
      </c>
      <c r="B135">
        <v>22</v>
      </c>
      <c r="C135" t="s">
        <v>12</v>
      </c>
      <c r="D135">
        <v>1.8304407000000002E-2</v>
      </c>
      <c r="E135">
        <v>0</v>
      </c>
      <c r="F135">
        <v>1</v>
      </c>
      <c r="G135">
        <f t="shared" si="3"/>
        <v>4</v>
      </c>
    </row>
    <row r="136" spans="1:8" x14ac:dyDescent="0.25">
      <c r="A136">
        <v>13245</v>
      </c>
      <c r="B136">
        <v>5</v>
      </c>
      <c r="C136" t="s">
        <v>12</v>
      </c>
      <c r="D136">
        <v>0.214250618</v>
      </c>
      <c r="E136">
        <v>0</v>
      </c>
      <c r="F136">
        <v>1</v>
      </c>
      <c r="G136">
        <f t="shared" si="3"/>
        <v>5</v>
      </c>
    </row>
    <row r="137" spans="1:8" x14ac:dyDescent="0.25">
      <c r="A137">
        <v>1085</v>
      </c>
      <c r="B137">
        <v>25</v>
      </c>
      <c r="C137" t="s">
        <v>12</v>
      </c>
      <c r="D137">
        <v>4.1317690000000004E-3</v>
      </c>
      <c r="E137">
        <v>0</v>
      </c>
      <c r="F137">
        <v>1</v>
      </c>
      <c r="G137">
        <f t="shared" si="3"/>
        <v>6</v>
      </c>
    </row>
    <row r="138" spans="1:8" x14ac:dyDescent="0.25">
      <c r="A138">
        <v>1733</v>
      </c>
      <c r="B138">
        <v>349</v>
      </c>
      <c r="C138" t="s">
        <v>12</v>
      </c>
      <c r="D138">
        <v>9.1659987999999998E-2</v>
      </c>
      <c r="E138">
        <v>0</v>
      </c>
      <c r="F138">
        <v>1</v>
      </c>
      <c r="G138">
        <f t="shared" si="3"/>
        <v>7</v>
      </c>
    </row>
    <row r="139" spans="1:8" x14ac:dyDescent="0.25">
      <c r="A139">
        <v>1191</v>
      </c>
      <c r="B139">
        <v>13</v>
      </c>
      <c r="C139" t="s">
        <v>21</v>
      </c>
      <c r="D139">
        <v>3.9739516000000003E-2</v>
      </c>
      <c r="E139">
        <v>0</v>
      </c>
      <c r="F139">
        <v>1</v>
      </c>
      <c r="G139">
        <f t="shared" si="3"/>
        <v>8</v>
      </c>
    </row>
    <row r="140" spans="1:8" x14ac:dyDescent="0.25">
      <c r="A140">
        <v>4071</v>
      </c>
      <c r="B140">
        <v>4</v>
      </c>
      <c r="C140" t="s">
        <v>12</v>
      </c>
      <c r="D140">
        <v>0.475325308</v>
      </c>
      <c r="E140">
        <v>0</v>
      </c>
      <c r="F140">
        <v>1</v>
      </c>
      <c r="G140">
        <f t="shared" si="3"/>
        <v>9</v>
      </c>
    </row>
    <row r="141" spans="1:8" x14ac:dyDescent="0.25">
      <c r="A141">
        <v>15859</v>
      </c>
      <c r="B141">
        <v>15</v>
      </c>
      <c r="C141" t="s">
        <v>12</v>
      </c>
      <c r="D141">
        <v>4.2092299999999996E-3</v>
      </c>
      <c r="E141">
        <v>0</v>
      </c>
      <c r="F141">
        <v>1</v>
      </c>
      <c r="G141">
        <f t="shared" si="3"/>
        <v>10</v>
      </c>
    </row>
    <row r="142" spans="1:8" x14ac:dyDescent="0.25">
      <c r="A142">
        <v>1704</v>
      </c>
      <c r="B142">
        <v>3</v>
      </c>
      <c r="C142" t="s">
        <v>21</v>
      </c>
      <c r="D142">
        <v>3.6460484000000001E-2</v>
      </c>
      <c r="E142">
        <v>0</v>
      </c>
      <c r="F142">
        <v>1</v>
      </c>
      <c r="G142">
        <f t="shared" si="3"/>
        <v>11</v>
      </c>
    </row>
    <row r="143" spans="1:8" x14ac:dyDescent="0.25">
      <c r="A143">
        <v>15197</v>
      </c>
      <c r="B143">
        <v>16</v>
      </c>
      <c r="C143" t="s">
        <v>12</v>
      </c>
      <c r="D143">
        <v>1.1554926E-2</v>
      </c>
      <c r="E143">
        <v>0</v>
      </c>
      <c r="F143">
        <v>1</v>
      </c>
      <c r="G143">
        <f t="shared" si="3"/>
        <v>12</v>
      </c>
    </row>
    <row r="144" spans="1:8" x14ac:dyDescent="0.25">
      <c r="A144">
        <v>1358</v>
      </c>
      <c r="B144">
        <v>16</v>
      </c>
      <c r="C144" t="s">
        <v>38</v>
      </c>
      <c r="D144">
        <v>1.1430923000000001E-2</v>
      </c>
      <c r="E144">
        <v>0</v>
      </c>
      <c r="F144">
        <v>1</v>
      </c>
      <c r="G144">
        <f t="shared" si="3"/>
        <v>13</v>
      </c>
    </row>
    <row r="145" spans="1:7" x14ac:dyDescent="0.25">
      <c r="A145">
        <v>1463</v>
      </c>
      <c r="B145">
        <v>13</v>
      </c>
      <c r="C145" t="s">
        <v>12</v>
      </c>
      <c r="D145">
        <v>7.5618450000000002E-3</v>
      </c>
      <c r="E145">
        <v>0</v>
      </c>
      <c r="F145">
        <v>1</v>
      </c>
      <c r="G145">
        <f t="shared" si="3"/>
        <v>14</v>
      </c>
    </row>
    <row r="146" spans="1:7" x14ac:dyDescent="0.25">
      <c r="A146">
        <v>21554</v>
      </c>
      <c r="B146">
        <v>6</v>
      </c>
      <c r="C146" t="s">
        <v>12</v>
      </c>
      <c r="D146">
        <v>2.0887711999999999E-2</v>
      </c>
      <c r="E146">
        <v>0</v>
      </c>
      <c r="F146">
        <v>1</v>
      </c>
      <c r="G146">
        <f t="shared" si="3"/>
        <v>15</v>
      </c>
    </row>
    <row r="147" spans="1:7" x14ac:dyDescent="0.25">
      <c r="A147">
        <v>1572</v>
      </c>
      <c r="B147">
        <v>2</v>
      </c>
      <c r="C147" t="s">
        <v>12</v>
      </c>
      <c r="D147">
        <v>0.99962398600000002</v>
      </c>
      <c r="E147">
        <v>0</v>
      </c>
      <c r="F147">
        <v>1</v>
      </c>
      <c r="G147">
        <f t="shared" si="3"/>
        <v>16</v>
      </c>
    </row>
    <row r="148" spans="1:7" x14ac:dyDescent="0.25">
      <c r="A148">
        <v>5366</v>
      </c>
      <c r="B148">
        <v>207</v>
      </c>
      <c r="C148" t="s">
        <v>64</v>
      </c>
      <c r="D148">
        <v>8.243897E-3</v>
      </c>
      <c r="E148">
        <v>0</v>
      </c>
      <c r="F148">
        <v>1</v>
      </c>
      <c r="G148">
        <f t="shared" si="3"/>
        <v>17</v>
      </c>
    </row>
    <row r="149" spans="1:7" x14ac:dyDescent="0.25">
      <c r="A149">
        <v>2692</v>
      </c>
      <c r="B149">
        <v>8</v>
      </c>
      <c r="C149" t="s">
        <v>21</v>
      </c>
      <c r="D149">
        <v>0.14394140699999999</v>
      </c>
      <c r="E149">
        <v>0</v>
      </c>
      <c r="F149">
        <v>1</v>
      </c>
      <c r="G149">
        <f t="shared" si="3"/>
        <v>18</v>
      </c>
    </row>
    <row r="150" spans="1:7" x14ac:dyDescent="0.25">
      <c r="A150">
        <v>6833</v>
      </c>
      <c r="B150">
        <v>114</v>
      </c>
      <c r="C150" t="s">
        <v>12</v>
      </c>
      <c r="D150">
        <v>9.8789624000000006E-2</v>
      </c>
      <c r="E150">
        <v>0</v>
      </c>
      <c r="F150">
        <v>1</v>
      </c>
      <c r="G150">
        <f t="shared" si="3"/>
        <v>19</v>
      </c>
    </row>
    <row r="151" spans="1:7" x14ac:dyDescent="0.25">
      <c r="A151">
        <v>1383</v>
      </c>
      <c r="B151">
        <v>24</v>
      </c>
      <c r="C151" t="s">
        <v>21</v>
      </c>
      <c r="D151">
        <v>3.1124289999999999E-3</v>
      </c>
      <c r="E151">
        <v>0</v>
      </c>
      <c r="F151">
        <v>1</v>
      </c>
      <c r="G151">
        <f t="shared" si="3"/>
        <v>20</v>
      </c>
    </row>
    <row r="152" spans="1:7" x14ac:dyDescent="0.25">
      <c r="A152">
        <v>1090</v>
      </c>
      <c r="B152">
        <v>1</v>
      </c>
      <c r="C152" t="s">
        <v>68</v>
      </c>
      <c r="D152">
        <v>4.5592694000000003E-2</v>
      </c>
      <c r="E152">
        <v>0</v>
      </c>
      <c r="F152">
        <v>1</v>
      </c>
      <c r="G152">
        <f t="shared" si="3"/>
        <v>21</v>
      </c>
    </row>
    <row r="153" spans="1:7" x14ac:dyDescent="0.25">
      <c r="A153">
        <v>1168</v>
      </c>
      <c r="B153">
        <v>18</v>
      </c>
      <c r="C153" t="s">
        <v>12</v>
      </c>
      <c r="D153">
        <v>4.4227014000000002E-2</v>
      </c>
      <c r="E153">
        <v>0</v>
      </c>
      <c r="F153">
        <v>1</v>
      </c>
      <c r="G153">
        <f t="shared" si="3"/>
        <v>22</v>
      </c>
    </row>
    <row r="154" spans="1:7" x14ac:dyDescent="0.25">
      <c r="A154">
        <v>8993</v>
      </c>
      <c r="B154">
        <v>17</v>
      </c>
      <c r="C154" t="s">
        <v>12</v>
      </c>
      <c r="D154">
        <v>4.8328169999999997E-3</v>
      </c>
      <c r="E154">
        <v>0</v>
      </c>
      <c r="F154">
        <v>1</v>
      </c>
      <c r="G154">
        <f t="shared" si="3"/>
        <v>23</v>
      </c>
    </row>
    <row r="155" spans="1:7" x14ac:dyDescent="0.25">
      <c r="A155">
        <v>1244</v>
      </c>
      <c r="B155">
        <v>8</v>
      </c>
      <c r="C155" t="s">
        <v>12</v>
      </c>
      <c r="D155">
        <v>5.0729059E-2</v>
      </c>
      <c r="E155">
        <v>0</v>
      </c>
      <c r="F155">
        <v>1</v>
      </c>
      <c r="G155">
        <f t="shared" si="3"/>
        <v>24</v>
      </c>
    </row>
    <row r="156" spans="1:7" x14ac:dyDescent="0.25">
      <c r="A156">
        <v>5151</v>
      </c>
      <c r="B156">
        <v>1</v>
      </c>
      <c r="C156" t="s">
        <v>68</v>
      </c>
      <c r="D156">
        <v>4.5592694000000003E-2</v>
      </c>
      <c r="E156">
        <v>0</v>
      </c>
      <c r="F156">
        <v>1</v>
      </c>
      <c r="G156">
        <f t="shared" si="3"/>
        <v>25</v>
      </c>
    </row>
    <row r="157" spans="1:7" x14ac:dyDescent="0.25">
      <c r="A157">
        <v>1196</v>
      </c>
      <c r="B157">
        <v>2</v>
      </c>
      <c r="C157" t="s">
        <v>21</v>
      </c>
      <c r="D157">
        <v>7.2654731E-2</v>
      </c>
      <c r="E157">
        <v>0</v>
      </c>
      <c r="F157">
        <v>1</v>
      </c>
      <c r="G157">
        <f t="shared" si="3"/>
        <v>26</v>
      </c>
    </row>
    <row r="158" spans="1:7" x14ac:dyDescent="0.25">
      <c r="A158">
        <v>1575</v>
      </c>
      <c r="B158">
        <v>9</v>
      </c>
      <c r="C158" t="s">
        <v>12</v>
      </c>
      <c r="D158">
        <v>1.2864105000000001E-2</v>
      </c>
      <c r="E158">
        <v>0</v>
      </c>
      <c r="F158">
        <v>1</v>
      </c>
      <c r="G158">
        <f t="shared" si="3"/>
        <v>27</v>
      </c>
    </row>
    <row r="159" spans="1:7" x14ac:dyDescent="0.25">
      <c r="A159">
        <v>1695</v>
      </c>
      <c r="B159">
        <v>13</v>
      </c>
      <c r="C159" t="s">
        <v>21</v>
      </c>
      <c r="D159">
        <v>1.0116294E-2</v>
      </c>
      <c r="E159">
        <v>0</v>
      </c>
      <c r="F159">
        <v>1</v>
      </c>
      <c r="G159">
        <f t="shared" si="3"/>
        <v>28</v>
      </c>
    </row>
    <row r="160" spans="1:7" x14ac:dyDescent="0.25">
      <c r="A160">
        <v>3771</v>
      </c>
      <c r="B160">
        <v>29</v>
      </c>
      <c r="C160" t="s">
        <v>12</v>
      </c>
      <c r="D160">
        <v>0.44604381100000001</v>
      </c>
      <c r="E160">
        <v>0</v>
      </c>
      <c r="F160">
        <v>1</v>
      </c>
      <c r="G160">
        <f t="shared" si="3"/>
        <v>29</v>
      </c>
    </row>
    <row r="161" spans="1:7" x14ac:dyDescent="0.25">
      <c r="A161">
        <v>10550</v>
      </c>
      <c r="B161">
        <v>21</v>
      </c>
      <c r="C161" t="s">
        <v>12</v>
      </c>
      <c r="D161">
        <v>2.7869870000000001E-2</v>
      </c>
      <c r="E161">
        <v>0</v>
      </c>
      <c r="F161">
        <v>1</v>
      </c>
      <c r="G161">
        <f t="shared" si="3"/>
        <v>30</v>
      </c>
    </row>
    <row r="162" spans="1:7" x14ac:dyDescent="0.25">
      <c r="A162">
        <v>1620</v>
      </c>
      <c r="B162">
        <v>14</v>
      </c>
      <c r="C162" t="s">
        <v>12</v>
      </c>
      <c r="D162">
        <v>5.6065245E-2</v>
      </c>
      <c r="E162">
        <v>0</v>
      </c>
      <c r="F162">
        <v>1</v>
      </c>
      <c r="G162">
        <f t="shared" si="3"/>
        <v>31</v>
      </c>
    </row>
    <row r="163" spans="1:7" x14ac:dyDescent="0.25">
      <c r="A163">
        <v>1047</v>
      </c>
      <c r="B163">
        <v>55</v>
      </c>
      <c r="C163" t="s">
        <v>43</v>
      </c>
      <c r="D163">
        <v>4.9998739999999996E-3</v>
      </c>
      <c r="E163">
        <v>0</v>
      </c>
      <c r="F163">
        <v>1</v>
      </c>
      <c r="G163">
        <f t="shared" si="3"/>
        <v>32</v>
      </c>
    </row>
  </sheetData>
  <sortState xmlns:xlrd2="http://schemas.microsoft.com/office/spreadsheetml/2017/richdata2" ref="E2:F130">
    <sortCondition ref="E2:E1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E634D-A36C-49E2-B196-1F2C6E8253BB}">
  <dimension ref="A1:AQ162"/>
  <sheetViews>
    <sheetView tabSelected="1" topLeftCell="AC1" workbookViewId="0">
      <selection activeCell="AQ27" sqref="AQ27"/>
    </sheetView>
  </sheetViews>
  <sheetFormatPr defaultRowHeight="15" x14ac:dyDescent="0.25"/>
  <sheetData>
    <row r="1" spans="1:43" x14ac:dyDescent="0.25">
      <c r="A1" t="s">
        <v>3</v>
      </c>
      <c r="B1" t="s">
        <v>4</v>
      </c>
      <c r="C1" t="s">
        <v>5</v>
      </c>
      <c r="D1" t="s">
        <v>6</v>
      </c>
      <c r="E1" t="s">
        <v>7</v>
      </c>
      <c r="F1" t="s">
        <v>243</v>
      </c>
      <c r="G1" t="s">
        <v>3</v>
      </c>
      <c r="H1" t="s">
        <v>1</v>
      </c>
    </row>
    <row r="2" spans="1:43" x14ac:dyDescent="0.25">
      <c r="A2">
        <v>1</v>
      </c>
      <c r="B2">
        <v>23342</v>
      </c>
      <c r="C2">
        <v>15</v>
      </c>
      <c r="D2" t="s">
        <v>12</v>
      </c>
      <c r="E2">
        <v>6.7852502999999995E-2</v>
      </c>
      <c r="F2">
        <v>1</v>
      </c>
      <c r="G2">
        <v>1</v>
      </c>
      <c r="H2">
        <v>199</v>
      </c>
      <c r="K2" t="s">
        <v>273</v>
      </c>
      <c r="L2" t="s">
        <v>274</v>
      </c>
      <c r="M2" t="s">
        <v>275</v>
      </c>
      <c r="N2" t="s">
        <v>276</v>
      </c>
      <c r="O2" t="s">
        <v>277</v>
      </c>
      <c r="P2" t="s">
        <v>278</v>
      </c>
      <c r="Q2" t="s">
        <v>279</v>
      </c>
      <c r="R2" t="s">
        <v>280</v>
      </c>
      <c r="S2" t="s">
        <v>281</v>
      </c>
      <c r="T2" t="s">
        <v>282</v>
      </c>
      <c r="U2" t="s">
        <v>283</v>
      </c>
      <c r="V2" t="s">
        <v>284</v>
      </c>
      <c r="W2" t="s">
        <v>285</v>
      </c>
      <c r="X2" t="s">
        <v>286</v>
      </c>
      <c r="Y2" t="s">
        <v>287</v>
      </c>
      <c r="Z2" t="s">
        <v>288</v>
      </c>
      <c r="AA2" t="s">
        <v>289</v>
      </c>
      <c r="AB2" t="s">
        <v>290</v>
      </c>
      <c r="AC2" t="s">
        <v>291</v>
      </c>
      <c r="AD2" t="s">
        <v>292</v>
      </c>
      <c r="AE2" t="s">
        <v>293</v>
      </c>
      <c r="AF2" t="s">
        <v>294</v>
      </c>
      <c r="AG2" t="s">
        <v>295</v>
      </c>
      <c r="AH2" t="s">
        <v>296</v>
      </c>
      <c r="AI2" t="s">
        <v>297</v>
      </c>
      <c r="AJ2" t="s">
        <v>298</v>
      </c>
      <c r="AK2" t="s">
        <v>299</v>
      </c>
      <c r="AL2" t="s">
        <v>300</v>
      </c>
      <c r="AM2" t="s">
        <v>301</v>
      </c>
      <c r="AN2" t="s">
        <v>302</v>
      </c>
      <c r="AO2" t="s">
        <v>303</v>
      </c>
      <c r="AP2" t="s">
        <v>304</v>
      </c>
    </row>
    <row r="3" spans="1:43" x14ac:dyDescent="0.25">
      <c r="A3">
        <v>1</v>
      </c>
      <c r="B3">
        <v>1333</v>
      </c>
      <c r="C3">
        <v>14</v>
      </c>
      <c r="D3" t="s">
        <v>12</v>
      </c>
      <c r="E3">
        <v>0.75812933599999999</v>
      </c>
      <c r="F3">
        <v>1</v>
      </c>
      <c r="G3">
        <v>1</v>
      </c>
      <c r="H3">
        <v>0</v>
      </c>
      <c r="K3">
        <v>1</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f>SUM(K3:AP3)/32</f>
        <v>3.125E-2</v>
      </c>
    </row>
    <row r="4" spans="1:43" x14ac:dyDescent="0.25">
      <c r="A4">
        <v>1</v>
      </c>
      <c r="B4">
        <v>1282</v>
      </c>
      <c r="C4">
        <v>67</v>
      </c>
      <c r="D4" t="s">
        <v>12</v>
      </c>
      <c r="E4">
        <v>3.2928225999999998E-2</v>
      </c>
      <c r="F4">
        <v>1</v>
      </c>
      <c r="G4">
        <v>1</v>
      </c>
      <c r="H4">
        <v>0</v>
      </c>
      <c r="K4">
        <v>1</v>
      </c>
      <c r="L4">
        <v>0</v>
      </c>
      <c r="M4">
        <v>1</v>
      </c>
      <c r="N4">
        <v>0</v>
      </c>
      <c r="O4">
        <v>0</v>
      </c>
      <c r="P4">
        <v>0</v>
      </c>
      <c r="Q4">
        <v>0</v>
      </c>
      <c r="R4">
        <v>0</v>
      </c>
      <c r="S4">
        <v>1</v>
      </c>
      <c r="T4">
        <v>0</v>
      </c>
      <c r="U4">
        <v>0</v>
      </c>
      <c r="V4">
        <v>0</v>
      </c>
      <c r="W4">
        <v>0</v>
      </c>
      <c r="X4">
        <v>0</v>
      </c>
      <c r="Y4">
        <v>0</v>
      </c>
      <c r="Z4">
        <v>0</v>
      </c>
      <c r="AA4">
        <v>1</v>
      </c>
      <c r="AB4">
        <v>0</v>
      </c>
      <c r="AC4">
        <v>0</v>
      </c>
      <c r="AD4">
        <v>1</v>
      </c>
      <c r="AE4">
        <v>1</v>
      </c>
      <c r="AF4">
        <v>0</v>
      </c>
      <c r="AG4">
        <v>0</v>
      </c>
      <c r="AH4">
        <v>0</v>
      </c>
      <c r="AI4">
        <v>0</v>
      </c>
      <c r="AJ4">
        <v>0</v>
      </c>
      <c r="AK4">
        <v>0</v>
      </c>
      <c r="AL4">
        <v>0</v>
      </c>
      <c r="AM4">
        <v>1</v>
      </c>
      <c r="AN4">
        <v>0</v>
      </c>
      <c r="AO4">
        <v>0</v>
      </c>
      <c r="AP4">
        <v>0</v>
      </c>
      <c r="AQ4" t="s">
        <v>305</v>
      </c>
    </row>
    <row r="5" spans="1:43" x14ac:dyDescent="0.25">
      <c r="A5">
        <v>1</v>
      </c>
      <c r="B5">
        <v>1355</v>
      </c>
      <c r="C5">
        <v>40</v>
      </c>
      <c r="D5" t="s">
        <v>21</v>
      </c>
      <c r="E5">
        <v>0.103714324</v>
      </c>
      <c r="F5">
        <v>1</v>
      </c>
      <c r="G5">
        <v>1</v>
      </c>
      <c r="H5">
        <v>0</v>
      </c>
      <c r="K5">
        <v>1</v>
      </c>
      <c r="L5">
        <v>0</v>
      </c>
      <c r="M5">
        <v>0</v>
      </c>
      <c r="O5">
        <v>0</v>
      </c>
      <c r="P5">
        <v>1</v>
      </c>
      <c r="Q5">
        <v>0</v>
      </c>
      <c r="S5">
        <v>1</v>
      </c>
      <c r="T5">
        <v>1</v>
      </c>
      <c r="V5">
        <v>0</v>
      </c>
      <c r="W5">
        <v>0</v>
      </c>
      <c r="X5">
        <v>1</v>
      </c>
      <c r="Y5">
        <v>0</v>
      </c>
      <c r="AA5">
        <v>0</v>
      </c>
      <c r="AC5">
        <v>0</v>
      </c>
      <c r="AD5">
        <v>1</v>
      </c>
      <c r="AE5">
        <v>0</v>
      </c>
      <c r="AF5">
        <v>0</v>
      </c>
      <c r="AH5">
        <v>1</v>
      </c>
      <c r="AI5">
        <v>1</v>
      </c>
      <c r="AJ5">
        <v>1</v>
      </c>
      <c r="AL5">
        <v>0</v>
      </c>
      <c r="AO5">
        <v>0</v>
      </c>
      <c r="AP5">
        <v>0</v>
      </c>
      <c r="AQ5">
        <f>SUM(L4:AP24)</f>
        <v>33</v>
      </c>
    </row>
    <row r="6" spans="1:43" x14ac:dyDescent="0.25">
      <c r="A6">
        <v>1</v>
      </c>
      <c r="B6">
        <v>3100</v>
      </c>
      <c r="C6">
        <v>46</v>
      </c>
      <c r="D6" t="s">
        <v>12</v>
      </c>
      <c r="E6">
        <v>0.99995810600000001</v>
      </c>
      <c r="F6">
        <v>1</v>
      </c>
      <c r="G6">
        <v>1</v>
      </c>
      <c r="H6">
        <v>0</v>
      </c>
      <c r="K6">
        <v>1</v>
      </c>
      <c r="L6">
        <v>0</v>
      </c>
      <c r="M6">
        <v>1</v>
      </c>
      <c r="O6">
        <v>1</v>
      </c>
      <c r="P6">
        <v>0</v>
      </c>
      <c r="Q6">
        <v>1</v>
      </c>
      <c r="T6">
        <v>0</v>
      </c>
      <c r="V6">
        <v>1</v>
      </c>
      <c r="W6">
        <v>1</v>
      </c>
      <c r="Y6">
        <v>0</v>
      </c>
      <c r="AC6">
        <v>0</v>
      </c>
      <c r="AE6">
        <v>0</v>
      </c>
      <c r="AF6">
        <v>0</v>
      </c>
      <c r="AH6">
        <v>1</v>
      </c>
      <c r="AI6">
        <v>0</v>
      </c>
      <c r="AJ6">
        <v>0</v>
      </c>
      <c r="AO6">
        <v>0</v>
      </c>
      <c r="AP6">
        <v>0</v>
      </c>
      <c r="AQ6">
        <f>161-32-6</f>
        <v>123</v>
      </c>
    </row>
    <row r="7" spans="1:43" x14ac:dyDescent="0.25">
      <c r="A7">
        <v>1</v>
      </c>
      <c r="B7">
        <v>1969</v>
      </c>
      <c r="C7">
        <v>37</v>
      </c>
      <c r="D7" t="s">
        <v>12</v>
      </c>
      <c r="E7">
        <v>0.77492137000000005</v>
      </c>
      <c r="F7">
        <v>1</v>
      </c>
      <c r="G7">
        <v>1</v>
      </c>
      <c r="H7">
        <v>0</v>
      </c>
      <c r="K7">
        <v>1</v>
      </c>
      <c r="O7">
        <v>0</v>
      </c>
      <c r="P7">
        <v>0</v>
      </c>
      <c r="T7">
        <v>0</v>
      </c>
      <c r="V7">
        <v>0</v>
      </c>
      <c r="W7">
        <v>1</v>
      </c>
      <c r="Y7">
        <v>0</v>
      </c>
      <c r="AC7">
        <v>1</v>
      </c>
      <c r="AE7">
        <v>1</v>
      </c>
      <c r="AF7">
        <v>0</v>
      </c>
      <c r="AI7">
        <v>0</v>
      </c>
      <c r="AJ7">
        <v>0</v>
      </c>
      <c r="AP7">
        <v>0</v>
      </c>
      <c r="AQ7">
        <f>AQ5/AQ6</f>
        <v>0.26829268292682928</v>
      </c>
    </row>
    <row r="8" spans="1:43" x14ac:dyDescent="0.25">
      <c r="A8">
        <v>1</v>
      </c>
      <c r="B8">
        <v>1285</v>
      </c>
      <c r="C8">
        <v>46</v>
      </c>
      <c r="D8" t="s">
        <v>12</v>
      </c>
      <c r="E8">
        <v>0.99948333099999997</v>
      </c>
      <c r="F8">
        <v>1</v>
      </c>
      <c r="G8">
        <v>1</v>
      </c>
      <c r="H8">
        <v>0</v>
      </c>
      <c r="K8">
        <v>1</v>
      </c>
      <c r="P8">
        <v>0</v>
      </c>
      <c r="T8">
        <v>1</v>
      </c>
      <c r="V8">
        <v>0</v>
      </c>
      <c r="W8">
        <v>0</v>
      </c>
      <c r="Y8">
        <v>0</v>
      </c>
      <c r="AC8">
        <v>0</v>
      </c>
      <c r="AE8">
        <v>0</v>
      </c>
      <c r="AF8">
        <v>0</v>
      </c>
      <c r="AI8">
        <v>0</v>
      </c>
      <c r="AP8">
        <v>0</v>
      </c>
    </row>
    <row r="9" spans="1:43" x14ac:dyDescent="0.25">
      <c r="A9">
        <v>2</v>
      </c>
      <c r="B9">
        <v>16063</v>
      </c>
      <c r="C9">
        <v>9</v>
      </c>
      <c r="D9" t="s">
        <v>12</v>
      </c>
      <c r="E9">
        <v>1.7501612999999999E-2</v>
      </c>
      <c r="F9">
        <v>0</v>
      </c>
      <c r="G9">
        <v>2</v>
      </c>
      <c r="H9">
        <v>196</v>
      </c>
      <c r="K9">
        <v>1</v>
      </c>
      <c r="P9">
        <v>0</v>
      </c>
      <c r="T9">
        <v>1</v>
      </c>
      <c r="W9">
        <v>0</v>
      </c>
      <c r="AC9">
        <v>0</v>
      </c>
      <c r="AF9">
        <v>1</v>
      </c>
      <c r="AI9">
        <v>0</v>
      </c>
      <c r="AP9">
        <v>1</v>
      </c>
    </row>
    <row r="10" spans="1:43" x14ac:dyDescent="0.25">
      <c r="A10">
        <v>2</v>
      </c>
      <c r="B10">
        <v>1032</v>
      </c>
      <c r="C10">
        <v>37</v>
      </c>
      <c r="D10" t="s">
        <v>12</v>
      </c>
      <c r="E10">
        <v>5.755133E-3</v>
      </c>
      <c r="F10">
        <v>0</v>
      </c>
      <c r="G10">
        <v>2</v>
      </c>
      <c r="H10">
        <v>0</v>
      </c>
      <c r="T10">
        <v>0</v>
      </c>
      <c r="AF10">
        <v>1</v>
      </c>
      <c r="AI10">
        <v>1</v>
      </c>
      <c r="AP10">
        <v>0</v>
      </c>
    </row>
    <row r="11" spans="1:43" x14ac:dyDescent="0.25">
      <c r="A11">
        <v>2</v>
      </c>
      <c r="B11">
        <v>1932</v>
      </c>
      <c r="C11">
        <v>89</v>
      </c>
      <c r="D11" t="s">
        <v>38</v>
      </c>
      <c r="E11">
        <v>3.3228039999999999E-3</v>
      </c>
      <c r="F11">
        <v>0</v>
      </c>
      <c r="G11">
        <v>2</v>
      </c>
      <c r="H11">
        <v>0</v>
      </c>
      <c r="AF11">
        <v>1</v>
      </c>
      <c r="AI11">
        <v>0</v>
      </c>
      <c r="AP11">
        <v>0</v>
      </c>
    </row>
    <row r="12" spans="1:43" x14ac:dyDescent="0.25">
      <c r="A12">
        <v>2</v>
      </c>
      <c r="B12">
        <v>1897</v>
      </c>
      <c r="C12">
        <v>54</v>
      </c>
      <c r="D12" t="s">
        <v>38</v>
      </c>
      <c r="E12">
        <v>2.534498E-3</v>
      </c>
      <c r="F12">
        <v>0</v>
      </c>
      <c r="G12">
        <v>2</v>
      </c>
      <c r="H12">
        <v>0</v>
      </c>
      <c r="AF12">
        <v>1</v>
      </c>
      <c r="AI12">
        <v>0</v>
      </c>
      <c r="AP12">
        <v>0</v>
      </c>
    </row>
    <row r="13" spans="1:43" x14ac:dyDescent="0.25">
      <c r="A13">
        <v>3</v>
      </c>
      <c r="B13">
        <v>73362</v>
      </c>
      <c r="C13">
        <v>4</v>
      </c>
      <c r="D13" t="s">
        <v>12</v>
      </c>
      <c r="E13">
        <v>1.0717796E-2</v>
      </c>
      <c r="F13">
        <v>0</v>
      </c>
      <c r="G13">
        <v>3</v>
      </c>
      <c r="H13">
        <v>195</v>
      </c>
      <c r="AF13">
        <v>0</v>
      </c>
      <c r="AI13">
        <v>0</v>
      </c>
    </row>
    <row r="14" spans="1:43" x14ac:dyDescent="0.25">
      <c r="A14">
        <v>3</v>
      </c>
      <c r="B14">
        <v>1145</v>
      </c>
      <c r="C14">
        <v>12</v>
      </c>
      <c r="D14" t="s">
        <v>12</v>
      </c>
      <c r="E14">
        <v>7.9701440000000002E-3</v>
      </c>
      <c r="F14">
        <v>1</v>
      </c>
      <c r="G14">
        <v>3</v>
      </c>
      <c r="H14">
        <v>0</v>
      </c>
      <c r="AF14">
        <v>0</v>
      </c>
      <c r="AI14">
        <v>0</v>
      </c>
    </row>
    <row r="15" spans="1:43" x14ac:dyDescent="0.25">
      <c r="A15">
        <v>3</v>
      </c>
      <c r="B15">
        <v>4121</v>
      </c>
      <c r="C15">
        <v>24</v>
      </c>
      <c r="D15" t="s">
        <v>43</v>
      </c>
      <c r="E15">
        <v>4.5823150999999999E-2</v>
      </c>
      <c r="F15">
        <v>0</v>
      </c>
      <c r="G15">
        <v>3</v>
      </c>
      <c r="H15">
        <v>0</v>
      </c>
      <c r="AF15">
        <v>0</v>
      </c>
    </row>
    <row r="16" spans="1:43" x14ac:dyDescent="0.25">
      <c r="A16">
        <v>3</v>
      </c>
      <c r="B16">
        <v>1058</v>
      </c>
      <c r="C16">
        <v>53</v>
      </c>
      <c r="D16" t="s">
        <v>43</v>
      </c>
      <c r="E16">
        <v>0.88074471499999996</v>
      </c>
      <c r="F16">
        <v>1</v>
      </c>
      <c r="G16">
        <v>3</v>
      </c>
      <c r="H16">
        <v>0</v>
      </c>
      <c r="AF16">
        <v>0</v>
      </c>
    </row>
    <row r="17" spans="1:43" x14ac:dyDescent="0.25">
      <c r="A17">
        <v>4</v>
      </c>
      <c r="B17">
        <v>29031</v>
      </c>
      <c r="C17">
        <v>6</v>
      </c>
      <c r="D17" t="s">
        <v>12</v>
      </c>
      <c r="E17">
        <v>2.154736E-3</v>
      </c>
      <c r="F17">
        <v>0</v>
      </c>
      <c r="G17">
        <v>4</v>
      </c>
      <c r="H17">
        <v>195</v>
      </c>
      <c r="AF17">
        <v>0</v>
      </c>
    </row>
    <row r="18" spans="1:43" x14ac:dyDescent="0.25">
      <c r="A18">
        <v>4</v>
      </c>
      <c r="B18">
        <v>1807</v>
      </c>
      <c r="C18">
        <v>27</v>
      </c>
      <c r="D18" t="s">
        <v>38</v>
      </c>
      <c r="E18">
        <v>0.31357614900000003</v>
      </c>
      <c r="F18">
        <v>0</v>
      </c>
      <c r="G18">
        <v>4</v>
      </c>
      <c r="H18">
        <v>0</v>
      </c>
      <c r="AF18">
        <v>0</v>
      </c>
    </row>
    <row r="19" spans="1:43" x14ac:dyDescent="0.25">
      <c r="A19">
        <v>5</v>
      </c>
      <c r="B19">
        <v>44733</v>
      </c>
      <c r="C19">
        <v>12</v>
      </c>
      <c r="D19" t="s">
        <v>12</v>
      </c>
      <c r="E19">
        <v>1.4029244E-2</v>
      </c>
      <c r="F19">
        <v>0</v>
      </c>
      <c r="G19">
        <v>5</v>
      </c>
      <c r="H19">
        <v>198</v>
      </c>
      <c r="AF19">
        <v>1</v>
      </c>
    </row>
    <row r="20" spans="1:43" x14ac:dyDescent="0.25">
      <c r="A20">
        <v>5</v>
      </c>
      <c r="B20">
        <v>1539</v>
      </c>
      <c r="C20">
        <v>16</v>
      </c>
      <c r="D20" t="s">
        <v>12</v>
      </c>
      <c r="E20">
        <v>4.5756879999999996E-3</v>
      </c>
      <c r="F20">
        <v>0</v>
      </c>
      <c r="G20">
        <v>5</v>
      </c>
      <c r="H20">
        <v>0</v>
      </c>
      <c r="AF20">
        <v>0</v>
      </c>
    </row>
    <row r="21" spans="1:43" x14ac:dyDescent="0.25">
      <c r="A21">
        <v>5</v>
      </c>
      <c r="B21">
        <v>4074</v>
      </c>
      <c r="C21">
        <v>181</v>
      </c>
      <c r="D21" t="s">
        <v>12</v>
      </c>
      <c r="E21">
        <v>3.6893830000000001E-3</v>
      </c>
      <c r="F21">
        <v>0</v>
      </c>
      <c r="G21">
        <v>5</v>
      </c>
      <c r="H21">
        <v>0</v>
      </c>
      <c r="AF21">
        <v>1</v>
      </c>
    </row>
    <row r="22" spans="1:43" x14ac:dyDescent="0.25">
      <c r="A22">
        <v>5</v>
      </c>
      <c r="B22">
        <v>1734</v>
      </c>
      <c r="C22">
        <v>5</v>
      </c>
      <c r="D22" t="s">
        <v>12</v>
      </c>
      <c r="E22">
        <v>2.4150709999999999E-2</v>
      </c>
      <c r="F22">
        <v>1</v>
      </c>
      <c r="G22">
        <v>5</v>
      </c>
      <c r="H22">
        <v>0</v>
      </c>
      <c r="AF22">
        <v>0</v>
      </c>
    </row>
    <row r="23" spans="1:43" x14ac:dyDescent="0.25">
      <c r="A23">
        <v>5</v>
      </c>
      <c r="B23">
        <v>1019</v>
      </c>
      <c r="C23">
        <v>56</v>
      </c>
      <c r="D23" t="s">
        <v>12</v>
      </c>
      <c r="E23">
        <v>6.4129787999999993E-2</v>
      </c>
      <c r="F23">
        <v>0</v>
      </c>
      <c r="G23">
        <v>5</v>
      </c>
      <c r="H23">
        <v>0</v>
      </c>
      <c r="AF23">
        <v>0</v>
      </c>
    </row>
    <row r="24" spans="1:43" x14ac:dyDescent="0.25">
      <c r="A24">
        <v>6</v>
      </c>
      <c r="B24">
        <v>1916</v>
      </c>
      <c r="C24">
        <v>235</v>
      </c>
      <c r="D24" t="s">
        <v>12</v>
      </c>
      <c r="E24">
        <v>3.7472699999999999E-4</v>
      </c>
      <c r="F24">
        <v>0</v>
      </c>
      <c r="G24">
        <v>6</v>
      </c>
      <c r="H24">
        <v>201</v>
      </c>
      <c r="AF24">
        <v>0</v>
      </c>
    </row>
    <row r="25" spans="1:43" x14ac:dyDescent="0.25">
      <c r="A25">
        <v>6</v>
      </c>
      <c r="B25">
        <v>1376</v>
      </c>
      <c r="C25">
        <v>10</v>
      </c>
      <c r="D25" t="s">
        <v>21</v>
      </c>
      <c r="E25">
        <v>2.6387705000000001E-2</v>
      </c>
      <c r="F25">
        <v>0</v>
      </c>
      <c r="G25">
        <v>6</v>
      </c>
      <c r="H25">
        <v>0</v>
      </c>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3" x14ac:dyDescent="0.25">
      <c r="A26">
        <v>6</v>
      </c>
      <c r="B26">
        <v>1230</v>
      </c>
      <c r="C26">
        <v>30</v>
      </c>
      <c r="D26" t="s">
        <v>12</v>
      </c>
      <c r="E26">
        <v>0.108062792</v>
      </c>
      <c r="F26">
        <v>1</v>
      </c>
      <c r="G26">
        <v>6</v>
      </c>
      <c r="H26">
        <v>0</v>
      </c>
      <c r="K26">
        <f>SUM(K4:K9)/6</f>
        <v>1</v>
      </c>
      <c r="L26">
        <f>SUM(L4:L9)/3</f>
        <v>0</v>
      </c>
      <c r="M26">
        <f>SUM(M4:M9)/3</f>
        <v>0.66666666666666663</v>
      </c>
      <c r="N26">
        <f t="shared" ref="N26" si="0">SUM(N4:N9)/3</f>
        <v>0</v>
      </c>
      <c r="O26">
        <f>SUM(O4:O9)/4</f>
        <v>0.25</v>
      </c>
      <c r="P26">
        <f>SUM(P4:P9)/6</f>
        <v>0.16666666666666666</v>
      </c>
      <c r="Q26">
        <f>SUM(Q4:Q9)/3</f>
        <v>0.33333333333333331</v>
      </c>
      <c r="R26">
        <f t="shared" ref="R26:U26" si="1">SUM(R4:R9)/6</f>
        <v>0</v>
      </c>
      <c r="S26">
        <f>SUM(S4:S9)/2</f>
        <v>1</v>
      </c>
      <c r="T26">
        <f>SUM(T4:T10)/7</f>
        <v>0.42857142857142855</v>
      </c>
      <c r="U26">
        <f t="shared" si="1"/>
        <v>0</v>
      </c>
      <c r="V26">
        <f>SUM(V4:V9)/5</f>
        <v>0.2</v>
      </c>
      <c r="W26">
        <f>SUM(W4:W9)/6</f>
        <v>0.33333333333333331</v>
      </c>
      <c r="X26">
        <f>SUM(X4:X9)/2</f>
        <v>0.5</v>
      </c>
      <c r="Y26">
        <f>SUM(Y4:Y9)/6</f>
        <v>0</v>
      </c>
      <c r="Z26">
        <f>SUM(Z4:Z9)/6</f>
        <v>0</v>
      </c>
      <c r="AA26">
        <f>SUM(AA4:AA9)/2</f>
        <v>0.5</v>
      </c>
      <c r="AB26">
        <f>SUM(AB4:AB9)/6</f>
        <v>0</v>
      </c>
      <c r="AC26">
        <f>SUM(AC4:AC9)/6</f>
        <v>0.16666666666666666</v>
      </c>
      <c r="AD26">
        <f>SUM(AD4:AD9)/2</f>
        <v>1</v>
      </c>
      <c r="AE26">
        <f>SUM(AE4:AE9)/5</f>
        <v>0.4</v>
      </c>
      <c r="AF26">
        <f>SUM(AF4:AF24)/21</f>
        <v>0.2857142857142857</v>
      </c>
      <c r="AG26">
        <f t="shared" ref="AG26" si="2">SUM(AG4:AG9)/6</f>
        <v>0</v>
      </c>
      <c r="AH26">
        <f>SUM(AH4:AH9)/3</f>
        <v>0.66666666666666663</v>
      </c>
      <c r="AI26">
        <f>SUM(AI4:AI14)/11</f>
        <v>0.18181818181818182</v>
      </c>
      <c r="AJ26">
        <f>SUM(AJ4:AJ9)/4</f>
        <v>0.25</v>
      </c>
      <c r="AK26">
        <f t="shared" ref="AK26:AL26" si="3">SUM(AK4:AK9)/3</f>
        <v>0</v>
      </c>
      <c r="AL26">
        <f t="shared" si="3"/>
        <v>0</v>
      </c>
      <c r="AM26">
        <f>SUM(AM4:AM9)/1</f>
        <v>1</v>
      </c>
      <c r="AN26">
        <f>SUM(AN4:AN9)/3</f>
        <v>0</v>
      </c>
      <c r="AO26">
        <f>SUM(AO4:AO6)/3</f>
        <v>0</v>
      </c>
      <c r="AP26">
        <f>SUM(AP4:AP12)/9</f>
        <v>0.1111111111111111</v>
      </c>
      <c r="AQ26">
        <f>SUM(L26:AP26)/31</f>
        <v>0.27227575292091416</v>
      </c>
    </row>
    <row r="27" spans="1:43" x14ac:dyDescent="0.25">
      <c r="A27">
        <v>6</v>
      </c>
      <c r="B27">
        <v>1409</v>
      </c>
      <c r="C27">
        <v>19</v>
      </c>
      <c r="D27" t="s">
        <v>64</v>
      </c>
      <c r="E27">
        <v>0.101405118</v>
      </c>
      <c r="F27">
        <v>0</v>
      </c>
      <c r="G27">
        <v>6</v>
      </c>
      <c r="H27">
        <v>0</v>
      </c>
      <c r="AQ27">
        <f>AQ26*100</f>
        <v>27.227575292091416</v>
      </c>
    </row>
    <row r="28" spans="1:43" x14ac:dyDescent="0.25">
      <c r="A28">
        <v>6</v>
      </c>
      <c r="B28">
        <v>1007</v>
      </c>
      <c r="C28">
        <v>18</v>
      </c>
      <c r="D28" t="s">
        <v>21</v>
      </c>
      <c r="E28">
        <v>2.9462060000000002E-2</v>
      </c>
      <c r="F28">
        <v>0</v>
      </c>
      <c r="G28">
        <v>6</v>
      </c>
      <c r="H28">
        <v>0</v>
      </c>
    </row>
    <row r="29" spans="1:43" x14ac:dyDescent="0.25">
      <c r="A29">
        <v>6</v>
      </c>
      <c r="B29">
        <v>1017</v>
      </c>
      <c r="C29">
        <v>1</v>
      </c>
      <c r="D29" t="s">
        <v>68</v>
      </c>
      <c r="E29">
        <v>4.5592694000000003E-2</v>
      </c>
      <c r="F29">
        <v>0</v>
      </c>
      <c r="G29">
        <v>6</v>
      </c>
      <c r="H29">
        <v>0</v>
      </c>
    </row>
    <row r="30" spans="1:43" x14ac:dyDescent="0.25">
      <c r="A30">
        <v>6</v>
      </c>
      <c r="B30">
        <v>1628</v>
      </c>
      <c r="C30">
        <v>31</v>
      </c>
      <c r="D30" t="s">
        <v>43</v>
      </c>
      <c r="E30">
        <v>5.1165330000000004E-3</v>
      </c>
      <c r="F30">
        <v>0</v>
      </c>
      <c r="G30">
        <v>6</v>
      </c>
      <c r="H30">
        <v>0</v>
      </c>
    </row>
    <row r="31" spans="1:43" x14ac:dyDescent="0.25">
      <c r="A31">
        <v>7</v>
      </c>
      <c r="B31">
        <v>30740</v>
      </c>
      <c r="C31">
        <v>13</v>
      </c>
      <c r="D31" t="s">
        <v>12</v>
      </c>
      <c r="E31">
        <v>3.4672489000000001E-2</v>
      </c>
      <c r="F31">
        <v>0</v>
      </c>
      <c r="G31">
        <v>7</v>
      </c>
      <c r="H31">
        <v>193</v>
      </c>
    </row>
    <row r="32" spans="1:43" x14ac:dyDescent="0.25">
      <c r="A32">
        <v>7</v>
      </c>
      <c r="B32">
        <v>1266</v>
      </c>
      <c r="C32">
        <v>30</v>
      </c>
      <c r="D32" t="s">
        <v>12</v>
      </c>
      <c r="E32">
        <v>1.3229061E-2</v>
      </c>
      <c r="F32">
        <v>0</v>
      </c>
      <c r="G32">
        <v>7</v>
      </c>
      <c r="H32">
        <v>0</v>
      </c>
    </row>
    <row r="33" spans="1:8" x14ac:dyDescent="0.25">
      <c r="A33">
        <v>7</v>
      </c>
      <c r="B33">
        <v>1126</v>
      </c>
      <c r="C33">
        <v>49</v>
      </c>
      <c r="D33" t="s">
        <v>12</v>
      </c>
      <c r="E33">
        <v>2.2499982000000002E-2</v>
      </c>
      <c r="F33">
        <v>0</v>
      </c>
      <c r="G33">
        <v>7</v>
      </c>
      <c r="H33">
        <v>0</v>
      </c>
    </row>
    <row r="34" spans="1:8" x14ac:dyDescent="0.25">
      <c r="A34">
        <v>7</v>
      </c>
      <c r="B34">
        <v>1379</v>
      </c>
      <c r="C34">
        <v>2</v>
      </c>
      <c r="D34" t="s">
        <v>12</v>
      </c>
      <c r="E34">
        <v>0.54104520199999995</v>
      </c>
      <c r="F34">
        <v>1</v>
      </c>
      <c r="G34">
        <v>7</v>
      </c>
      <c r="H34">
        <v>0</v>
      </c>
    </row>
    <row r="35" spans="1:8" x14ac:dyDescent="0.25">
      <c r="A35">
        <v>8</v>
      </c>
      <c r="B35">
        <v>9656</v>
      </c>
      <c r="C35">
        <v>10</v>
      </c>
      <c r="D35" t="s">
        <v>12</v>
      </c>
      <c r="E35">
        <v>1.0803258E-2</v>
      </c>
      <c r="F35">
        <v>0</v>
      </c>
      <c r="G35">
        <v>8</v>
      </c>
      <c r="H35">
        <v>197</v>
      </c>
    </row>
    <row r="36" spans="1:8" x14ac:dyDescent="0.25">
      <c r="A36">
        <v>8</v>
      </c>
      <c r="B36">
        <v>1333</v>
      </c>
      <c r="C36">
        <v>8</v>
      </c>
      <c r="D36" t="s">
        <v>21</v>
      </c>
      <c r="E36">
        <v>0.122427117</v>
      </c>
      <c r="F36">
        <v>0</v>
      </c>
      <c r="G36">
        <v>8</v>
      </c>
      <c r="H36">
        <v>0</v>
      </c>
    </row>
    <row r="37" spans="1:8" x14ac:dyDescent="0.25">
      <c r="A37">
        <v>9</v>
      </c>
      <c r="B37">
        <v>46136</v>
      </c>
      <c r="C37">
        <v>6</v>
      </c>
      <c r="D37" t="s">
        <v>12</v>
      </c>
      <c r="E37">
        <v>1.9849708000000001E-2</v>
      </c>
      <c r="F37">
        <v>0</v>
      </c>
      <c r="G37">
        <v>9</v>
      </c>
      <c r="H37">
        <v>191</v>
      </c>
    </row>
    <row r="38" spans="1:8" x14ac:dyDescent="0.25">
      <c r="A38">
        <v>9</v>
      </c>
      <c r="B38">
        <v>1563</v>
      </c>
      <c r="C38">
        <v>62</v>
      </c>
      <c r="D38" t="s">
        <v>12</v>
      </c>
      <c r="E38">
        <v>0.99998855600000003</v>
      </c>
      <c r="F38">
        <v>1</v>
      </c>
      <c r="G38">
        <v>9</v>
      </c>
      <c r="H38">
        <v>0</v>
      </c>
    </row>
    <row r="39" spans="1:8" x14ac:dyDescent="0.25">
      <c r="A39">
        <v>9</v>
      </c>
      <c r="B39">
        <v>3623</v>
      </c>
      <c r="C39">
        <v>105</v>
      </c>
      <c r="D39" t="s">
        <v>38</v>
      </c>
      <c r="E39">
        <v>0.57555223200000005</v>
      </c>
      <c r="F39">
        <v>1</v>
      </c>
      <c r="G39">
        <v>9</v>
      </c>
      <c r="H39">
        <v>0</v>
      </c>
    </row>
    <row r="40" spans="1:8" x14ac:dyDescent="0.25">
      <c r="A40">
        <v>10</v>
      </c>
      <c r="B40">
        <v>52495</v>
      </c>
      <c r="C40">
        <v>13</v>
      </c>
      <c r="D40" t="s">
        <v>12</v>
      </c>
      <c r="E40">
        <v>1.4675677E-2</v>
      </c>
      <c r="F40">
        <v>0</v>
      </c>
      <c r="G40">
        <v>10</v>
      </c>
      <c r="H40">
        <v>191</v>
      </c>
    </row>
    <row r="41" spans="1:8" x14ac:dyDescent="0.25">
      <c r="A41">
        <v>10</v>
      </c>
      <c r="B41">
        <v>1717</v>
      </c>
      <c r="C41">
        <v>29</v>
      </c>
      <c r="D41" t="s">
        <v>12</v>
      </c>
      <c r="E41">
        <v>8.2640710000000006E-2</v>
      </c>
      <c r="F41">
        <v>0</v>
      </c>
      <c r="G41">
        <v>10</v>
      </c>
      <c r="H41">
        <v>0</v>
      </c>
    </row>
    <row r="42" spans="1:8" x14ac:dyDescent="0.25">
      <c r="A42">
        <v>10</v>
      </c>
      <c r="B42">
        <v>7090</v>
      </c>
      <c r="C42">
        <v>2</v>
      </c>
      <c r="D42" t="s">
        <v>12</v>
      </c>
      <c r="E42">
        <v>0.99999759899999996</v>
      </c>
      <c r="F42">
        <v>1</v>
      </c>
      <c r="G42">
        <v>10</v>
      </c>
      <c r="H42">
        <v>0</v>
      </c>
    </row>
    <row r="43" spans="1:8" x14ac:dyDescent="0.25">
      <c r="A43">
        <v>10</v>
      </c>
      <c r="B43">
        <v>1751</v>
      </c>
      <c r="C43">
        <v>7</v>
      </c>
      <c r="D43" t="s">
        <v>64</v>
      </c>
      <c r="E43">
        <v>4.5357566000000002E-2</v>
      </c>
      <c r="F43">
        <v>0</v>
      </c>
      <c r="G43">
        <v>10</v>
      </c>
      <c r="H43">
        <v>0</v>
      </c>
    </row>
    <row r="44" spans="1:8" x14ac:dyDescent="0.25">
      <c r="A44">
        <v>10</v>
      </c>
      <c r="B44">
        <v>1226</v>
      </c>
      <c r="C44">
        <v>38</v>
      </c>
      <c r="D44" t="s">
        <v>12</v>
      </c>
      <c r="E44">
        <v>2.3292129000000002E-2</v>
      </c>
      <c r="F44">
        <v>0</v>
      </c>
      <c r="G44">
        <v>10</v>
      </c>
      <c r="H44">
        <v>0</v>
      </c>
    </row>
    <row r="45" spans="1:8" x14ac:dyDescent="0.25">
      <c r="A45">
        <v>10</v>
      </c>
      <c r="B45">
        <v>6350</v>
      </c>
      <c r="C45">
        <v>14</v>
      </c>
      <c r="D45" t="s">
        <v>21</v>
      </c>
      <c r="E45">
        <v>0.85242795599999999</v>
      </c>
      <c r="F45">
        <v>1</v>
      </c>
      <c r="G45">
        <v>10</v>
      </c>
      <c r="H45">
        <v>0</v>
      </c>
    </row>
    <row r="46" spans="1:8" x14ac:dyDescent="0.25">
      <c r="A46">
        <v>10</v>
      </c>
      <c r="B46">
        <v>2249</v>
      </c>
      <c r="C46">
        <v>4</v>
      </c>
      <c r="D46" t="s">
        <v>12</v>
      </c>
      <c r="E46">
        <v>0.48232085899999999</v>
      </c>
      <c r="F46">
        <v>1</v>
      </c>
      <c r="G46">
        <v>10</v>
      </c>
      <c r="H46">
        <v>0</v>
      </c>
    </row>
    <row r="47" spans="1:8" x14ac:dyDescent="0.25">
      <c r="A47">
        <v>10</v>
      </c>
      <c r="B47">
        <v>1238</v>
      </c>
      <c r="C47">
        <v>4</v>
      </c>
      <c r="D47" t="s">
        <v>12</v>
      </c>
      <c r="E47">
        <v>3.9309794000000002E-2</v>
      </c>
      <c r="F47">
        <v>0</v>
      </c>
      <c r="G47">
        <v>10</v>
      </c>
      <c r="H47">
        <v>0</v>
      </c>
    </row>
    <row r="48" spans="1:8" x14ac:dyDescent="0.25">
      <c r="A48">
        <v>11</v>
      </c>
      <c r="B48">
        <v>40917</v>
      </c>
      <c r="C48">
        <v>6</v>
      </c>
      <c r="D48" t="s">
        <v>12</v>
      </c>
      <c r="E48">
        <v>1.1554297E-2</v>
      </c>
      <c r="F48">
        <v>0</v>
      </c>
      <c r="G48">
        <v>11</v>
      </c>
      <c r="H48">
        <v>185</v>
      </c>
    </row>
    <row r="49" spans="1:8" x14ac:dyDescent="0.25">
      <c r="A49">
        <v>11</v>
      </c>
      <c r="B49">
        <v>1037</v>
      </c>
      <c r="C49">
        <v>6</v>
      </c>
      <c r="D49" t="s">
        <v>43</v>
      </c>
      <c r="E49">
        <v>2.0217473999999999E-2</v>
      </c>
      <c r="F49">
        <v>0</v>
      </c>
      <c r="G49">
        <v>11</v>
      </c>
      <c r="H49">
        <v>0</v>
      </c>
    </row>
    <row r="50" spans="1:8" x14ac:dyDescent="0.25">
      <c r="A50">
        <v>12</v>
      </c>
      <c r="B50">
        <v>33232</v>
      </c>
      <c r="C50">
        <v>23</v>
      </c>
      <c r="D50" t="s">
        <v>12</v>
      </c>
      <c r="E50">
        <v>5.8412890000000004E-3</v>
      </c>
      <c r="F50">
        <v>0</v>
      </c>
      <c r="G50">
        <v>12</v>
      </c>
      <c r="H50">
        <v>195</v>
      </c>
    </row>
    <row r="51" spans="1:8" x14ac:dyDescent="0.25">
      <c r="A51">
        <v>12</v>
      </c>
      <c r="B51">
        <v>7091</v>
      </c>
      <c r="C51">
        <v>8</v>
      </c>
      <c r="D51" t="s">
        <v>12</v>
      </c>
      <c r="E51">
        <v>9.6570969999999999E-3</v>
      </c>
      <c r="F51">
        <v>0</v>
      </c>
      <c r="G51">
        <v>12</v>
      </c>
      <c r="H51">
        <v>0</v>
      </c>
    </row>
    <row r="52" spans="1:8" x14ac:dyDescent="0.25">
      <c r="A52">
        <v>12</v>
      </c>
      <c r="B52">
        <v>9298</v>
      </c>
      <c r="C52">
        <v>18</v>
      </c>
      <c r="D52" t="s">
        <v>21</v>
      </c>
      <c r="E52">
        <v>6.6439969999999996E-3</v>
      </c>
      <c r="F52">
        <v>0</v>
      </c>
      <c r="G52">
        <v>12</v>
      </c>
      <c r="H52">
        <v>0</v>
      </c>
    </row>
    <row r="53" spans="1:8" x14ac:dyDescent="0.25">
      <c r="A53">
        <v>12</v>
      </c>
      <c r="B53">
        <v>2367</v>
      </c>
      <c r="C53">
        <v>40</v>
      </c>
      <c r="D53" t="s">
        <v>43</v>
      </c>
      <c r="E53">
        <v>0.98372659100000004</v>
      </c>
      <c r="F53">
        <v>1</v>
      </c>
      <c r="G53">
        <v>12</v>
      </c>
      <c r="H53">
        <v>0</v>
      </c>
    </row>
    <row r="54" spans="1:8" x14ac:dyDescent="0.25">
      <c r="A54">
        <v>12</v>
      </c>
      <c r="B54">
        <v>5661</v>
      </c>
      <c r="C54">
        <v>8</v>
      </c>
      <c r="D54" t="s">
        <v>12</v>
      </c>
      <c r="E54">
        <v>2.8986445E-2</v>
      </c>
      <c r="F54">
        <v>0</v>
      </c>
      <c r="G54">
        <v>12</v>
      </c>
      <c r="H54">
        <v>0</v>
      </c>
    </row>
    <row r="55" spans="1:8" x14ac:dyDescent="0.25">
      <c r="A55">
        <v>12</v>
      </c>
      <c r="B55">
        <v>1655</v>
      </c>
      <c r="C55">
        <v>28</v>
      </c>
      <c r="D55" t="s">
        <v>12</v>
      </c>
      <c r="E55">
        <v>3.8649544000000001E-2</v>
      </c>
      <c r="F55">
        <v>0</v>
      </c>
      <c r="G55">
        <v>12</v>
      </c>
      <c r="H55">
        <v>0</v>
      </c>
    </row>
    <row r="56" spans="1:8" x14ac:dyDescent="0.25">
      <c r="A56">
        <v>13</v>
      </c>
      <c r="B56">
        <v>29530</v>
      </c>
      <c r="C56">
        <v>6</v>
      </c>
      <c r="D56" t="s">
        <v>12</v>
      </c>
      <c r="E56">
        <v>2.3774938999999998E-2</v>
      </c>
      <c r="F56">
        <v>0</v>
      </c>
      <c r="G56">
        <v>13</v>
      </c>
      <c r="H56">
        <v>200</v>
      </c>
    </row>
    <row r="57" spans="1:8" x14ac:dyDescent="0.25">
      <c r="A57">
        <v>13</v>
      </c>
      <c r="B57">
        <v>1571</v>
      </c>
      <c r="C57">
        <v>41</v>
      </c>
      <c r="D57" t="s">
        <v>12</v>
      </c>
      <c r="E57">
        <v>0.67344664700000001</v>
      </c>
      <c r="F57">
        <v>0</v>
      </c>
      <c r="G57">
        <v>13</v>
      </c>
      <c r="H57">
        <v>0</v>
      </c>
    </row>
    <row r="58" spans="1:8" x14ac:dyDescent="0.25">
      <c r="A58">
        <v>13</v>
      </c>
      <c r="B58">
        <v>3294</v>
      </c>
      <c r="C58">
        <v>19</v>
      </c>
      <c r="D58" t="s">
        <v>21</v>
      </c>
      <c r="E58">
        <v>0.176140884</v>
      </c>
      <c r="F58">
        <v>0</v>
      </c>
      <c r="G58">
        <v>13</v>
      </c>
      <c r="H58">
        <v>0</v>
      </c>
    </row>
    <row r="59" spans="1:8" x14ac:dyDescent="0.25">
      <c r="A59">
        <v>13</v>
      </c>
      <c r="B59">
        <v>2127</v>
      </c>
      <c r="C59">
        <v>19</v>
      </c>
      <c r="D59" t="s">
        <v>38</v>
      </c>
      <c r="E59">
        <v>0.57882494699999998</v>
      </c>
      <c r="F59">
        <v>1</v>
      </c>
      <c r="G59">
        <v>13</v>
      </c>
      <c r="H59">
        <v>0</v>
      </c>
    </row>
    <row r="60" spans="1:8" x14ac:dyDescent="0.25">
      <c r="A60">
        <v>13</v>
      </c>
      <c r="B60">
        <v>1712</v>
      </c>
      <c r="C60">
        <v>36</v>
      </c>
      <c r="D60" t="s">
        <v>64</v>
      </c>
      <c r="E60">
        <v>9.4370349000000006E-2</v>
      </c>
      <c r="F60">
        <v>1</v>
      </c>
      <c r="G60">
        <v>13</v>
      </c>
      <c r="H60">
        <v>0</v>
      </c>
    </row>
    <row r="61" spans="1:8" x14ac:dyDescent="0.25">
      <c r="A61">
        <v>13</v>
      </c>
      <c r="B61">
        <v>1155</v>
      </c>
      <c r="C61">
        <v>13</v>
      </c>
      <c r="D61" t="s">
        <v>12</v>
      </c>
      <c r="E61">
        <v>1.3697775000000001E-2</v>
      </c>
      <c r="F61">
        <v>0</v>
      </c>
      <c r="G61">
        <v>13</v>
      </c>
      <c r="H61">
        <v>0</v>
      </c>
    </row>
    <row r="62" spans="1:8" x14ac:dyDescent="0.25">
      <c r="A62">
        <v>13</v>
      </c>
      <c r="B62">
        <v>2260</v>
      </c>
      <c r="C62">
        <v>106</v>
      </c>
      <c r="D62" t="s">
        <v>38</v>
      </c>
      <c r="E62">
        <v>0.26254262</v>
      </c>
      <c r="F62">
        <v>0</v>
      </c>
      <c r="G62">
        <v>13</v>
      </c>
      <c r="H62">
        <v>0</v>
      </c>
    </row>
    <row r="63" spans="1:8" x14ac:dyDescent="0.25">
      <c r="A63">
        <v>14</v>
      </c>
      <c r="B63">
        <v>6993</v>
      </c>
      <c r="C63">
        <v>87</v>
      </c>
      <c r="D63" t="s">
        <v>38</v>
      </c>
      <c r="E63">
        <v>9.3177610000000008E-3</v>
      </c>
      <c r="F63">
        <v>0</v>
      </c>
      <c r="G63">
        <v>14</v>
      </c>
      <c r="H63">
        <v>191</v>
      </c>
    </row>
    <row r="64" spans="1:8" x14ac:dyDescent="0.25">
      <c r="A64">
        <v>14</v>
      </c>
      <c r="B64">
        <v>1463</v>
      </c>
      <c r="C64">
        <v>40</v>
      </c>
      <c r="D64" t="s">
        <v>43</v>
      </c>
      <c r="E64">
        <v>3.3888445000000003E-2</v>
      </c>
      <c r="F64">
        <v>0</v>
      </c>
      <c r="G64">
        <v>14</v>
      </c>
      <c r="H64">
        <v>0</v>
      </c>
    </row>
    <row r="65" spans="1:8" x14ac:dyDescent="0.25">
      <c r="A65">
        <v>14</v>
      </c>
      <c r="B65">
        <v>1259</v>
      </c>
      <c r="C65">
        <v>85</v>
      </c>
      <c r="D65" t="s">
        <v>38</v>
      </c>
      <c r="E65">
        <v>3.4611485999999997E-2</v>
      </c>
      <c r="F65">
        <v>1</v>
      </c>
      <c r="G65">
        <v>14</v>
      </c>
      <c r="H65">
        <v>0</v>
      </c>
    </row>
    <row r="66" spans="1:8" x14ac:dyDescent="0.25">
      <c r="A66">
        <v>15</v>
      </c>
      <c r="B66">
        <v>68658</v>
      </c>
      <c r="C66">
        <v>33</v>
      </c>
      <c r="D66" t="s">
        <v>38</v>
      </c>
      <c r="E66">
        <v>3.8346768000000003E-2</v>
      </c>
      <c r="F66">
        <v>0</v>
      </c>
      <c r="G66">
        <v>15</v>
      </c>
      <c r="H66">
        <v>196</v>
      </c>
    </row>
    <row r="67" spans="1:8" x14ac:dyDescent="0.25">
      <c r="A67">
        <v>15</v>
      </c>
      <c r="B67">
        <v>1490</v>
      </c>
      <c r="C67">
        <v>13</v>
      </c>
      <c r="D67" t="s">
        <v>12</v>
      </c>
      <c r="E67">
        <v>0.10521493699999999</v>
      </c>
      <c r="F67">
        <v>0</v>
      </c>
      <c r="G67">
        <v>15</v>
      </c>
      <c r="H67">
        <v>0</v>
      </c>
    </row>
    <row r="68" spans="1:8" x14ac:dyDescent="0.25">
      <c r="A68">
        <v>15</v>
      </c>
      <c r="B68">
        <v>4133</v>
      </c>
      <c r="C68">
        <v>13</v>
      </c>
      <c r="D68" t="s">
        <v>38</v>
      </c>
      <c r="E68">
        <v>8.0801123000000002E-2</v>
      </c>
      <c r="F68">
        <v>0</v>
      </c>
      <c r="G68">
        <v>15</v>
      </c>
      <c r="H68">
        <v>0</v>
      </c>
    </row>
    <row r="69" spans="1:8" x14ac:dyDescent="0.25">
      <c r="A69">
        <v>15</v>
      </c>
      <c r="B69">
        <v>10280</v>
      </c>
      <c r="C69">
        <v>15</v>
      </c>
      <c r="D69" t="s">
        <v>21</v>
      </c>
      <c r="E69">
        <v>0.47310095400000002</v>
      </c>
      <c r="F69">
        <v>0</v>
      </c>
      <c r="G69">
        <v>15</v>
      </c>
      <c r="H69">
        <v>0</v>
      </c>
    </row>
    <row r="70" spans="1:8" x14ac:dyDescent="0.25">
      <c r="A70">
        <v>15</v>
      </c>
      <c r="B70">
        <v>2267</v>
      </c>
      <c r="C70">
        <v>1</v>
      </c>
      <c r="D70" t="s">
        <v>68</v>
      </c>
      <c r="E70">
        <v>4.5592694000000003E-2</v>
      </c>
      <c r="F70">
        <v>0</v>
      </c>
      <c r="G70">
        <v>15</v>
      </c>
      <c r="H70">
        <v>0</v>
      </c>
    </row>
    <row r="71" spans="1:8" x14ac:dyDescent="0.25">
      <c r="A71">
        <v>15</v>
      </c>
      <c r="B71">
        <v>1204</v>
      </c>
      <c r="C71">
        <v>11</v>
      </c>
      <c r="D71" t="s">
        <v>38</v>
      </c>
      <c r="E71">
        <v>1.5226149E-2</v>
      </c>
      <c r="F71">
        <v>0</v>
      </c>
      <c r="G71">
        <v>15</v>
      </c>
      <c r="H71">
        <v>0</v>
      </c>
    </row>
    <row r="72" spans="1:8" x14ac:dyDescent="0.25">
      <c r="A72">
        <v>16</v>
      </c>
      <c r="B72">
        <v>19763</v>
      </c>
      <c r="C72">
        <v>7</v>
      </c>
      <c r="D72" t="s">
        <v>12</v>
      </c>
      <c r="E72">
        <v>3.5788489999999998E-3</v>
      </c>
      <c r="F72">
        <v>0</v>
      </c>
      <c r="G72">
        <v>16</v>
      </c>
      <c r="H72">
        <v>100</v>
      </c>
    </row>
    <row r="73" spans="1:8" x14ac:dyDescent="0.25">
      <c r="A73">
        <v>16</v>
      </c>
      <c r="B73">
        <v>1523</v>
      </c>
      <c r="C73">
        <v>1</v>
      </c>
      <c r="D73" t="s">
        <v>21</v>
      </c>
      <c r="E73">
        <v>8.1379629999999998E-3</v>
      </c>
      <c r="F73">
        <v>0</v>
      </c>
      <c r="G73">
        <v>16</v>
      </c>
      <c r="H73">
        <v>0</v>
      </c>
    </row>
    <row r="74" spans="1:8" x14ac:dyDescent="0.25">
      <c r="A74">
        <v>17</v>
      </c>
      <c r="B74">
        <v>43828</v>
      </c>
      <c r="C74">
        <v>12</v>
      </c>
      <c r="D74" t="s">
        <v>12</v>
      </c>
      <c r="E74">
        <v>1.3174816000000001E-2</v>
      </c>
      <c r="F74">
        <v>0</v>
      </c>
      <c r="G74">
        <v>17</v>
      </c>
      <c r="H74">
        <v>199</v>
      </c>
    </row>
    <row r="75" spans="1:8" x14ac:dyDescent="0.25">
      <c r="A75">
        <v>17</v>
      </c>
      <c r="B75">
        <v>2118</v>
      </c>
      <c r="C75">
        <v>23</v>
      </c>
      <c r="D75" t="s">
        <v>21</v>
      </c>
      <c r="E75">
        <v>0.94954264899999996</v>
      </c>
      <c r="F75">
        <v>1</v>
      </c>
      <c r="G75">
        <v>17</v>
      </c>
      <c r="H75">
        <v>0</v>
      </c>
    </row>
    <row r="76" spans="1:8" x14ac:dyDescent="0.25">
      <c r="A76">
        <v>17</v>
      </c>
      <c r="B76">
        <v>3858</v>
      </c>
      <c r="C76">
        <v>36</v>
      </c>
      <c r="D76" t="s">
        <v>21</v>
      </c>
      <c r="E76">
        <v>8.4197760000000003E-3</v>
      </c>
      <c r="F76">
        <v>0</v>
      </c>
      <c r="G76">
        <v>17</v>
      </c>
      <c r="H76">
        <v>0</v>
      </c>
    </row>
    <row r="77" spans="1:8" x14ac:dyDescent="0.25">
      <c r="A77">
        <v>18</v>
      </c>
      <c r="B77">
        <v>35349</v>
      </c>
      <c r="C77">
        <v>12</v>
      </c>
      <c r="D77" t="s">
        <v>12</v>
      </c>
      <c r="E77">
        <v>0.22956750300000001</v>
      </c>
      <c r="F77">
        <v>0</v>
      </c>
      <c r="G77">
        <v>18</v>
      </c>
      <c r="H77">
        <v>194</v>
      </c>
    </row>
    <row r="78" spans="1:8" x14ac:dyDescent="0.25">
      <c r="A78">
        <v>18</v>
      </c>
      <c r="B78">
        <v>1662</v>
      </c>
      <c r="C78">
        <v>47</v>
      </c>
      <c r="D78" t="s">
        <v>12</v>
      </c>
      <c r="E78">
        <v>0.16859569099999999</v>
      </c>
      <c r="F78">
        <v>0</v>
      </c>
      <c r="G78">
        <v>18</v>
      </c>
      <c r="H78">
        <v>0</v>
      </c>
    </row>
    <row r="79" spans="1:8" x14ac:dyDescent="0.25">
      <c r="A79">
        <v>19</v>
      </c>
      <c r="B79">
        <v>87332</v>
      </c>
      <c r="C79">
        <v>14</v>
      </c>
      <c r="D79" t="s">
        <v>12</v>
      </c>
      <c r="E79">
        <v>2.8588730000000001E-3</v>
      </c>
      <c r="F79">
        <v>0</v>
      </c>
      <c r="G79">
        <v>19</v>
      </c>
      <c r="H79">
        <v>198</v>
      </c>
    </row>
    <row r="80" spans="1:8" x14ac:dyDescent="0.25">
      <c r="A80">
        <v>19</v>
      </c>
      <c r="B80">
        <v>1452</v>
      </c>
      <c r="C80">
        <v>11</v>
      </c>
      <c r="D80" t="s">
        <v>38</v>
      </c>
      <c r="E80">
        <v>3.6115695000000003E-2</v>
      </c>
      <c r="F80">
        <v>0</v>
      </c>
      <c r="G80">
        <v>19</v>
      </c>
      <c r="H80">
        <v>0</v>
      </c>
    </row>
    <row r="81" spans="1:8" x14ac:dyDescent="0.25">
      <c r="A81">
        <v>19</v>
      </c>
      <c r="B81">
        <v>9506</v>
      </c>
      <c r="C81">
        <v>7</v>
      </c>
      <c r="D81" t="s">
        <v>12</v>
      </c>
      <c r="E81">
        <v>4.3902169999999997E-2</v>
      </c>
      <c r="F81">
        <v>0</v>
      </c>
      <c r="G81">
        <v>19</v>
      </c>
      <c r="H81">
        <v>0</v>
      </c>
    </row>
    <row r="82" spans="1:8" x14ac:dyDescent="0.25">
      <c r="A82">
        <v>19</v>
      </c>
      <c r="B82">
        <v>1015</v>
      </c>
      <c r="C82">
        <v>35</v>
      </c>
      <c r="D82" t="s">
        <v>38</v>
      </c>
      <c r="E82">
        <v>2.1396109E-2</v>
      </c>
      <c r="F82">
        <v>0</v>
      </c>
      <c r="G82">
        <v>19</v>
      </c>
      <c r="H82">
        <v>0</v>
      </c>
    </row>
    <row r="83" spans="1:8" x14ac:dyDescent="0.25">
      <c r="A83">
        <v>19</v>
      </c>
      <c r="B83">
        <v>1598</v>
      </c>
      <c r="C83">
        <v>19</v>
      </c>
      <c r="D83" t="s">
        <v>12</v>
      </c>
      <c r="E83">
        <v>0.94035967099999995</v>
      </c>
      <c r="F83">
        <v>1</v>
      </c>
      <c r="G83">
        <v>19</v>
      </c>
      <c r="H83">
        <v>0</v>
      </c>
    </row>
    <row r="84" spans="1:8" x14ac:dyDescent="0.25">
      <c r="A84">
        <v>19</v>
      </c>
      <c r="B84">
        <v>6833</v>
      </c>
      <c r="C84">
        <v>1</v>
      </c>
      <c r="D84" t="s">
        <v>68</v>
      </c>
      <c r="E84">
        <v>4.5592694000000003E-2</v>
      </c>
      <c r="F84">
        <v>0</v>
      </c>
      <c r="G84">
        <v>19</v>
      </c>
      <c r="H84">
        <v>0</v>
      </c>
    </row>
    <row r="85" spans="1:8" x14ac:dyDescent="0.25">
      <c r="A85">
        <v>19</v>
      </c>
      <c r="B85">
        <v>1743</v>
      </c>
      <c r="C85">
        <v>34</v>
      </c>
      <c r="D85" t="s">
        <v>21</v>
      </c>
      <c r="E85">
        <v>5.1851450000000004E-3</v>
      </c>
      <c r="F85">
        <v>0</v>
      </c>
      <c r="G85">
        <v>19</v>
      </c>
      <c r="H85">
        <v>0</v>
      </c>
    </row>
    <row r="86" spans="1:8" x14ac:dyDescent="0.25">
      <c r="A86">
        <v>20</v>
      </c>
      <c r="B86">
        <v>17234</v>
      </c>
      <c r="C86">
        <v>24</v>
      </c>
      <c r="D86" t="s">
        <v>12</v>
      </c>
      <c r="E86">
        <v>0.12354100899999999</v>
      </c>
      <c r="F86">
        <v>0</v>
      </c>
      <c r="G86">
        <v>20</v>
      </c>
      <c r="H86">
        <v>193</v>
      </c>
    </row>
    <row r="87" spans="1:8" x14ac:dyDescent="0.25">
      <c r="A87">
        <v>20</v>
      </c>
      <c r="B87">
        <v>1517</v>
      </c>
      <c r="C87">
        <v>42</v>
      </c>
      <c r="D87" t="s">
        <v>12</v>
      </c>
      <c r="E87">
        <v>2.4299918E-2</v>
      </c>
      <c r="F87">
        <v>1</v>
      </c>
      <c r="G87">
        <v>20</v>
      </c>
      <c r="H87">
        <v>0</v>
      </c>
    </row>
    <row r="88" spans="1:8" x14ac:dyDescent="0.25">
      <c r="A88">
        <v>20</v>
      </c>
      <c r="B88">
        <v>4383</v>
      </c>
      <c r="C88">
        <v>58</v>
      </c>
      <c r="D88" t="s">
        <v>12</v>
      </c>
      <c r="E88">
        <v>0.99994739899999996</v>
      </c>
      <c r="F88">
        <v>1</v>
      </c>
      <c r="G88">
        <v>20</v>
      </c>
      <c r="H88">
        <v>0</v>
      </c>
    </row>
    <row r="89" spans="1:8" x14ac:dyDescent="0.25">
      <c r="A89">
        <v>21</v>
      </c>
      <c r="B89">
        <v>42623</v>
      </c>
      <c r="C89">
        <v>13</v>
      </c>
      <c r="D89" t="s">
        <v>64</v>
      </c>
      <c r="E89">
        <v>6.0235460999999997E-2</v>
      </c>
      <c r="F89">
        <v>0</v>
      </c>
      <c r="G89">
        <v>21</v>
      </c>
      <c r="H89">
        <v>199</v>
      </c>
    </row>
    <row r="90" spans="1:8" x14ac:dyDescent="0.25">
      <c r="A90">
        <v>21</v>
      </c>
      <c r="B90">
        <v>3093</v>
      </c>
      <c r="C90">
        <v>133</v>
      </c>
      <c r="D90" t="s">
        <v>12</v>
      </c>
      <c r="E90">
        <v>0.99958508400000001</v>
      </c>
      <c r="F90">
        <v>1</v>
      </c>
      <c r="G90">
        <v>21</v>
      </c>
      <c r="H90">
        <v>0</v>
      </c>
    </row>
    <row r="91" spans="1:8" x14ac:dyDescent="0.25">
      <c r="A91">
        <v>21</v>
      </c>
      <c r="B91">
        <v>6435</v>
      </c>
      <c r="C91">
        <v>190</v>
      </c>
      <c r="D91" t="s">
        <v>12</v>
      </c>
      <c r="E91">
        <v>0.224602158</v>
      </c>
      <c r="F91">
        <v>0</v>
      </c>
      <c r="G91">
        <v>21</v>
      </c>
      <c r="H91">
        <v>0</v>
      </c>
    </row>
    <row r="92" spans="1:8" x14ac:dyDescent="0.25">
      <c r="A92">
        <v>21</v>
      </c>
      <c r="B92">
        <v>2095</v>
      </c>
      <c r="C92">
        <v>14</v>
      </c>
      <c r="D92" t="s">
        <v>43</v>
      </c>
      <c r="E92">
        <v>1.2625897000000001E-2</v>
      </c>
      <c r="F92">
        <v>0</v>
      </c>
      <c r="G92">
        <v>21</v>
      </c>
      <c r="H92">
        <v>0</v>
      </c>
    </row>
    <row r="93" spans="1:8" x14ac:dyDescent="0.25">
      <c r="A93">
        <v>21</v>
      </c>
      <c r="B93">
        <v>1162</v>
      </c>
      <c r="C93">
        <v>29</v>
      </c>
      <c r="D93" t="s">
        <v>12</v>
      </c>
      <c r="E93">
        <v>0.35919627300000001</v>
      </c>
      <c r="F93">
        <v>1</v>
      </c>
      <c r="G93">
        <v>21</v>
      </c>
      <c r="H93">
        <v>0</v>
      </c>
    </row>
    <row r="94" spans="1:8" x14ac:dyDescent="0.25">
      <c r="A94">
        <v>21</v>
      </c>
      <c r="B94">
        <v>3139</v>
      </c>
      <c r="C94">
        <v>56</v>
      </c>
      <c r="D94" t="s">
        <v>21</v>
      </c>
      <c r="E94">
        <v>4.8226463999999997E-2</v>
      </c>
      <c r="F94">
        <v>0</v>
      </c>
      <c r="G94">
        <v>21</v>
      </c>
      <c r="H94">
        <v>0</v>
      </c>
    </row>
    <row r="95" spans="1:8" x14ac:dyDescent="0.25">
      <c r="A95">
        <v>22</v>
      </c>
      <c r="B95">
        <v>59205</v>
      </c>
      <c r="C95">
        <v>14</v>
      </c>
      <c r="D95" t="s">
        <v>12</v>
      </c>
      <c r="E95">
        <v>1.071424E-2</v>
      </c>
      <c r="F95">
        <v>0</v>
      </c>
      <c r="G95">
        <v>22</v>
      </c>
      <c r="H95">
        <v>199</v>
      </c>
    </row>
    <row r="96" spans="1:8" x14ac:dyDescent="0.25">
      <c r="A96">
        <v>22</v>
      </c>
      <c r="B96">
        <v>2736</v>
      </c>
      <c r="C96">
        <v>66</v>
      </c>
      <c r="D96" t="s">
        <v>43</v>
      </c>
      <c r="E96">
        <v>3.3534201E-2</v>
      </c>
      <c r="F96">
        <v>0</v>
      </c>
      <c r="G96">
        <v>22</v>
      </c>
      <c r="H96">
        <v>0</v>
      </c>
    </row>
    <row r="97" spans="1:8" x14ac:dyDescent="0.25">
      <c r="A97">
        <v>22</v>
      </c>
      <c r="B97">
        <v>1796</v>
      </c>
      <c r="C97">
        <v>3</v>
      </c>
      <c r="D97" t="s">
        <v>12</v>
      </c>
      <c r="E97">
        <v>6.4267327999999999E-2</v>
      </c>
      <c r="F97">
        <v>0</v>
      </c>
      <c r="G97">
        <v>22</v>
      </c>
      <c r="H97">
        <v>0</v>
      </c>
    </row>
    <row r="98" spans="1:8" x14ac:dyDescent="0.25">
      <c r="A98">
        <v>22</v>
      </c>
      <c r="B98">
        <v>5917</v>
      </c>
      <c r="C98">
        <v>8</v>
      </c>
      <c r="D98" t="s">
        <v>12</v>
      </c>
      <c r="E98">
        <v>1.0999372E-2</v>
      </c>
      <c r="F98">
        <v>0</v>
      </c>
      <c r="G98">
        <v>22</v>
      </c>
      <c r="H98">
        <v>0</v>
      </c>
    </row>
    <row r="99" spans="1:8" x14ac:dyDescent="0.25">
      <c r="A99">
        <v>22</v>
      </c>
      <c r="B99">
        <v>1015</v>
      </c>
      <c r="C99">
        <v>11</v>
      </c>
      <c r="D99" t="s">
        <v>43</v>
      </c>
      <c r="E99">
        <v>1.4516177999999999E-2</v>
      </c>
      <c r="F99">
        <v>0</v>
      </c>
      <c r="G99">
        <v>22</v>
      </c>
      <c r="H99">
        <v>0</v>
      </c>
    </row>
    <row r="100" spans="1:8" x14ac:dyDescent="0.25">
      <c r="A100">
        <v>22</v>
      </c>
      <c r="B100">
        <v>6768</v>
      </c>
      <c r="C100">
        <v>79</v>
      </c>
      <c r="D100" t="s">
        <v>38</v>
      </c>
      <c r="E100">
        <v>1.2673986E-2</v>
      </c>
      <c r="F100">
        <v>0</v>
      </c>
      <c r="G100">
        <v>22</v>
      </c>
      <c r="H100">
        <v>0</v>
      </c>
    </row>
    <row r="101" spans="1:8" x14ac:dyDescent="0.25">
      <c r="A101">
        <v>22</v>
      </c>
      <c r="B101">
        <v>1248</v>
      </c>
      <c r="C101">
        <v>187</v>
      </c>
      <c r="D101" t="s">
        <v>12</v>
      </c>
      <c r="E101">
        <v>0.42039318799999997</v>
      </c>
      <c r="F101">
        <v>1</v>
      </c>
      <c r="G101">
        <v>22</v>
      </c>
      <c r="H101">
        <v>0</v>
      </c>
    </row>
    <row r="102" spans="1:8" x14ac:dyDescent="0.25">
      <c r="A102">
        <v>22</v>
      </c>
      <c r="B102">
        <v>3429</v>
      </c>
      <c r="C102">
        <v>46</v>
      </c>
      <c r="D102" t="s">
        <v>12</v>
      </c>
      <c r="E102">
        <v>0.99377112499999998</v>
      </c>
      <c r="F102">
        <v>1</v>
      </c>
      <c r="G102">
        <v>22</v>
      </c>
      <c r="H102">
        <v>0</v>
      </c>
    </row>
    <row r="103" spans="1:8" x14ac:dyDescent="0.25">
      <c r="A103">
        <v>22</v>
      </c>
      <c r="B103">
        <v>2383</v>
      </c>
      <c r="C103">
        <v>68</v>
      </c>
      <c r="D103" t="s">
        <v>12</v>
      </c>
      <c r="E103">
        <v>0.116801612</v>
      </c>
      <c r="F103">
        <v>1</v>
      </c>
      <c r="G103">
        <v>22</v>
      </c>
      <c r="H103">
        <v>0</v>
      </c>
    </row>
    <row r="104" spans="1:8" x14ac:dyDescent="0.25">
      <c r="A104">
        <v>22</v>
      </c>
      <c r="B104">
        <v>1103</v>
      </c>
      <c r="C104">
        <v>32</v>
      </c>
      <c r="D104" t="s">
        <v>12</v>
      </c>
      <c r="E104">
        <v>8.100504E-2</v>
      </c>
      <c r="F104">
        <v>1</v>
      </c>
      <c r="G104">
        <v>22</v>
      </c>
      <c r="H104">
        <v>0</v>
      </c>
    </row>
    <row r="105" spans="1:8" x14ac:dyDescent="0.25">
      <c r="A105">
        <v>22</v>
      </c>
      <c r="B105">
        <v>8905</v>
      </c>
      <c r="C105">
        <v>68</v>
      </c>
      <c r="D105" t="s">
        <v>21</v>
      </c>
      <c r="E105">
        <v>0.18285807400000001</v>
      </c>
      <c r="F105">
        <v>0</v>
      </c>
      <c r="G105">
        <v>22</v>
      </c>
      <c r="H105">
        <v>0</v>
      </c>
    </row>
    <row r="106" spans="1:8" x14ac:dyDescent="0.25">
      <c r="A106">
        <v>22</v>
      </c>
      <c r="B106">
        <v>1336</v>
      </c>
      <c r="C106">
        <v>66</v>
      </c>
      <c r="D106" t="s">
        <v>38</v>
      </c>
      <c r="E106">
        <v>6.4885971000000001E-2</v>
      </c>
      <c r="F106">
        <v>0</v>
      </c>
      <c r="G106">
        <v>22</v>
      </c>
      <c r="H106">
        <v>0</v>
      </c>
    </row>
    <row r="107" spans="1:8" x14ac:dyDescent="0.25">
      <c r="A107">
        <v>22</v>
      </c>
      <c r="B107">
        <v>3162</v>
      </c>
      <c r="C107">
        <v>1</v>
      </c>
      <c r="D107" t="s">
        <v>12</v>
      </c>
      <c r="E107">
        <v>5.8942049999999996E-3</v>
      </c>
      <c r="F107">
        <v>0</v>
      </c>
      <c r="G107">
        <v>22</v>
      </c>
      <c r="H107">
        <v>0</v>
      </c>
    </row>
    <row r="108" spans="1:8" x14ac:dyDescent="0.25">
      <c r="A108">
        <v>22</v>
      </c>
      <c r="B108">
        <v>1540</v>
      </c>
      <c r="C108">
        <v>63</v>
      </c>
      <c r="D108" t="s">
        <v>12</v>
      </c>
      <c r="E108">
        <v>7.9345742999999996E-2</v>
      </c>
      <c r="F108">
        <v>0</v>
      </c>
      <c r="G108">
        <v>22</v>
      </c>
      <c r="H108">
        <v>0</v>
      </c>
    </row>
    <row r="109" spans="1:8" x14ac:dyDescent="0.25">
      <c r="A109">
        <v>22</v>
      </c>
      <c r="B109">
        <v>2361</v>
      </c>
      <c r="C109">
        <v>25</v>
      </c>
      <c r="D109" t="s">
        <v>12</v>
      </c>
      <c r="E109">
        <v>3.0715736E-2</v>
      </c>
      <c r="F109">
        <v>0</v>
      </c>
      <c r="G109">
        <v>22</v>
      </c>
      <c r="H109">
        <v>0</v>
      </c>
    </row>
    <row r="110" spans="1:8" x14ac:dyDescent="0.25">
      <c r="A110">
        <v>22</v>
      </c>
      <c r="B110">
        <v>9438</v>
      </c>
      <c r="C110">
        <v>1</v>
      </c>
      <c r="D110" t="s">
        <v>68</v>
      </c>
      <c r="E110">
        <v>4.5592694000000003E-2</v>
      </c>
      <c r="F110">
        <v>0</v>
      </c>
      <c r="G110">
        <v>22</v>
      </c>
      <c r="H110">
        <v>0</v>
      </c>
    </row>
    <row r="111" spans="1:8" x14ac:dyDescent="0.25">
      <c r="A111">
        <v>22</v>
      </c>
      <c r="B111">
        <v>2485</v>
      </c>
      <c r="C111">
        <v>10</v>
      </c>
      <c r="D111" t="s">
        <v>12</v>
      </c>
      <c r="E111">
        <v>0.99999994800000003</v>
      </c>
      <c r="F111">
        <v>1</v>
      </c>
      <c r="G111">
        <v>22</v>
      </c>
      <c r="H111">
        <v>0</v>
      </c>
    </row>
    <row r="112" spans="1:8" x14ac:dyDescent="0.25">
      <c r="A112">
        <v>22</v>
      </c>
      <c r="B112">
        <v>1131</v>
      </c>
      <c r="C112">
        <v>38</v>
      </c>
      <c r="D112" t="s">
        <v>12</v>
      </c>
      <c r="E112">
        <v>9.3934310000000007E-3</v>
      </c>
      <c r="F112">
        <v>0</v>
      </c>
      <c r="G112">
        <v>22</v>
      </c>
      <c r="H112">
        <v>0</v>
      </c>
    </row>
    <row r="113" spans="1:8" x14ac:dyDescent="0.25">
      <c r="A113">
        <v>22</v>
      </c>
      <c r="B113">
        <v>1030</v>
      </c>
      <c r="C113">
        <v>44</v>
      </c>
      <c r="D113" t="s">
        <v>12</v>
      </c>
      <c r="E113">
        <v>1.4114115999999999E-2</v>
      </c>
      <c r="F113">
        <v>1</v>
      </c>
      <c r="G113">
        <v>22</v>
      </c>
      <c r="H113">
        <v>0</v>
      </c>
    </row>
    <row r="114" spans="1:8" x14ac:dyDescent="0.25">
      <c r="A114">
        <v>22</v>
      </c>
      <c r="B114">
        <v>3276</v>
      </c>
      <c r="C114">
        <v>86</v>
      </c>
      <c r="D114" t="s">
        <v>12</v>
      </c>
      <c r="E114">
        <v>2.5616931999999999E-2</v>
      </c>
      <c r="F114">
        <v>0</v>
      </c>
      <c r="G114">
        <v>22</v>
      </c>
      <c r="H114">
        <v>0</v>
      </c>
    </row>
    <row r="115" spans="1:8" x14ac:dyDescent="0.25">
      <c r="A115">
        <v>22</v>
      </c>
      <c r="B115">
        <v>8081</v>
      </c>
      <c r="C115">
        <v>33</v>
      </c>
      <c r="D115" t="s">
        <v>12</v>
      </c>
      <c r="E115">
        <v>3.8441730000000002E-3</v>
      </c>
      <c r="F115">
        <v>0</v>
      </c>
      <c r="G115">
        <v>22</v>
      </c>
      <c r="H115">
        <v>0</v>
      </c>
    </row>
    <row r="116" spans="1:8" x14ac:dyDescent="0.25">
      <c r="A116">
        <v>22</v>
      </c>
      <c r="B116">
        <v>15974</v>
      </c>
      <c r="C116">
        <v>63</v>
      </c>
      <c r="D116" t="s">
        <v>12</v>
      </c>
      <c r="E116">
        <v>7.6649459999999997E-3</v>
      </c>
      <c r="F116">
        <v>0</v>
      </c>
      <c r="G116">
        <v>22</v>
      </c>
      <c r="H116">
        <v>0</v>
      </c>
    </row>
    <row r="117" spans="1:8" x14ac:dyDescent="0.25">
      <c r="A117">
        <v>23</v>
      </c>
      <c r="B117">
        <v>8224</v>
      </c>
      <c r="C117">
        <v>6</v>
      </c>
      <c r="D117" t="s">
        <v>12</v>
      </c>
      <c r="E117">
        <v>1.3697469999999999E-3</v>
      </c>
      <c r="F117">
        <v>0</v>
      </c>
      <c r="G117">
        <v>23</v>
      </c>
      <c r="H117">
        <v>195</v>
      </c>
    </row>
    <row r="118" spans="1:8" x14ac:dyDescent="0.25">
      <c r="A118">
        <v>23</v>
      </c>
      <c r="B118">
        <v>1768</v>
      </c>
      <c r="C118">
        <v>10</v>
      </c>
      <c r="D118" t="s">
        <v>12</v>
      </c>
      <c r="E118">
        <v>2.2461739000000001E-2</v>
      </c>
      <c r="F118">
        <v>0</v>
      </c>
      <c r="G118">
        <v>23</v>
      </c>
      <c r="H118">
        <v>0</v>
      </c>
    </row>
    <row r="119" spans="1:8" x14ac:dyDescent="0.25">
      <c r="A119">
        <v>24</v>
      </c>
      <c r="B119">
        <v>23585</v>
      </c>
      <c r="C119">
        <v>5</v>
      </c>
      <c r="D119" t="s">
        <v>12</v>
      </c>
      <c r="E119">
        <v>1.4128974000000001E-2</v>
      </c>
      <c r="F119">
        <v>0</v>
      </c>
      <c r="G119">
        <v>24</v>
      </c>
      <c r="H119">
        <v>196</v>
      </c>
    </row>
    <row r="120" spans="1:8" x14ac:dyDescent="0.25">
      <c r="A120">
        <v>24</v>
      </c>
      <c r="B120">
        <v>1733</v>
      </c>
      <c r="C120">
        <v>146</v>
      </c>
      <c r="D120" t="s">
        <v>21</v>
      </c>
      <c r="E120">
        <v>2.4305156000000001E-2</v>
      </c>
      <c r="F120">
        <v>0</v>
      </c>
      <c r="G120">
        <v>24</v>
      </c>
      <c r="H120">
        <v>0</v>
      </c>
    </row>
    <row r="121" spans="1:8" x14ac:dyDescent="0.25">
      <c r="A121">
        <v>24</v>
      </c>
      <c r="B121">
        <v>3897</v>
      </c>
      <c r="C121">
        <v>55</v>
      </c>
      <c r="D121" t="s">
        <v>21</v>
      </c>
      <c r="E121">
        <v>0.34675274499999997</v>
      </c>
      <c r="F121">
        <v>1</v>
      </c>
      <c r="G121">
        <v>24</v>
      </c>
      <c r="H121">
        <v>0</v>
      </c>
    </row>
    <row r="122" spans="1:8" x14ac:dyDescent="0.25">
      <c r="A122">
        <v>24</v>
      </c>
      <c r="B122">
        <v>1326</v>
      </c>
      <c r="C122">
        <v>39</v>
      </c>
      <c r="D122" t="s">
        <v>12</v>
      </c>
      <c r="E122">
        <v>0.26088420400000001</v>
      </c>
      <c r="F122">
        <v>1</v>
      </c>
      <c r="G122">
        <v>24</v>
      </c>
      <c r="H122">
        <v>0</v>
      </c>
    </row>
    <row r="123" spans="1:8" x14ac:dyDescent="0.25">
      <c r="A123">
        <v>25</v>
      </c>
      <c r="B123">
        <v>61511</v>
      </c>
      <c r="C123">
        <v>13</v>
      </c>
      <c r="D123" t="s">
        <v>12</v>
      </c>
      <c r="E123">
        <v>1.8780307E-2</v>
      </c>
      <c r="F123">
        <v>0</v>
      </c>
      <c r="G123">
        <v>25</v>
      </c>
      <c r="H123">
        <v>199</v>
      </c>
    </row>
    <row r="124" spans="1:8" x14ac:dyDescent="0.25">
      <c r="A124">
        <v>25</v>
      </c>
      <c r="B124">
        <v>1613</v>
      </c>
      <c r="C124">
        <v>40</v>
      </c>
      <c r="D124" t="s">
        <v>12</v>
      </c>
      <c r="E124">
        <v>1.2315151E-2</v>
      </c>
      <c r="F124">
        <v>0</v>
      </c>
      <c r="G124">
        <v>25</v>
      </c>
      <c r="H124">
        <v>0</v>
      </c>
    </row>
    <row r="125" spans="1:8" x14ac:dyDescent="0.25">
      <c r="A125">
        <v>25</v>
      </c>
      <c r="B125">
        <v>1728</v>
      </c>
      <c r="C125">
        <v>13</v>
      </c>
      <c r="D125" t="s">
        <v>12</v>
      </c>
      <c r="E125">
        <v>0.99665467799999996</v>
      </c>
      <c r="F125">
        <v>1</v>
      </c>
      <c r="G125">
        <v>25</v>
      </c>
      <c r="H125">
        <v>0</v>
      </c>
    </row>
    <row r="126" spans="1:8" x14ac:dyDescent="0.25">
      <c r="A126">
        <v>25</v>
      </c>
      <c r="B126">
        <v>9240</v>
      </c>
      <c r="C126">
        <v>48</v>
      </c>
      <c r="D126" t="s">
        <v>12</v>
      </c>
      <c r="E126">
        <v>4.5548549000000001E-2</v>
      </c>
      <c r="F126">
        <v>0</v>
      </c>
      <c r="G126">
        <v>25</v>
      </c>
      <c r="H126">
        <v>0</v>
      </c>
    </row>
    <row r="127" spans="1:8" x14ac:dyDescent="0.25">
      <c r="A127">
        <v>25</v>
      </c>
      <c r="B127">
        <v>2481</v>
      </c>
      <c r="C127">
        <v>12</v>
      </c>
      <c r="D127" t="s">
        <v>21</v>
      </c>
      <c r="E127">
        <v>2.7511969999999999E-3</v>
      </c>
      <c r="F127">
        <v>0</v>
      </c>
      <c r="G127">
        <v>25</v>
      </c>
      <c r="H127">
        <v>0</v>
      </c>
    </row>
    <row r="128" spans="1:8" x14ac:dyDescent="0.25">
      <c r="A128">
        <v>25</v>
      </c>
      <c r="B128">
        <v>1099</v>
      </c>
      <c r="C128">
        <v>18</v>
      </c>
      <c r="D128" t="s">
        <v>43</v>
      </c>
      <c r="E128">
        <v>8.5262489999999996E-3</v>
      </c>
      <c r="F128">
        <v>0</v>
      </c>
      <c r="G128">
        <v>25</v>
      </c>
      <c r="H128">
        <v>0</v>
      </c>
    </row>
    <row r="129" spans="1:8" x14ac:dyDescent="0.25">
      <c r="A129">
        <v>25</v>
      </c>
      <c r="B129">
        <v>1846</v>
      </c>
      <c r="C129">
        <v>1</v>
      </c>
      <c r="D129" t="s">
        <v>68</v>
      </c>
      <c r="E129">
        <v>4.5592694000000003E-2</v>
      </c>
      <c r="F129">
        <v>0</v>
      </c>
      <c r="G129">
        <v>25</v>
      </c>
      <c r="H129">
        <v>0</v>
      </c>
    </row>
    <row r="130" spans="1:8" x14ac:dyDescent="0.25">
      <c r="A130">
        <v>25</v>
      </c>
      <c r="B130">
        <v>7170</v>
      </c>
      <c r="C130">
        <v>46</v>
      </c>
      <c r="D130" t="s">
        <v>12</v>
      </c>
      <c r="E130">
        <v>0.31178162300000001</v>
      </c>
      <c r="F130">
        <v>1</v>
      </c>
      <c r="G130">
        <v>25</v>
      </c>
      <c r="H130">
        <v>0</v>
      </c>
    </row>
    <row r="131" spans="1:8" x14ac:dyDescent="0.25">
      <c r="A131">
        <v>25</v>
      </c>
      <c r="B131">
        <v>1361</v>
      </c>
      <c r="C131">
        <v>41</v>
      </c>
      <c r="D131" t="s">
        <v>12</v>
      </c>
      <c r="E131">
        <v>5.9405946000000001E-2</v>
      </c>
      <c r="F131">
        <v>0</v>
      </c>
      <c r="G131">
        <v>25</v>
      </c>
      <c r="H131">
        <v>0</v>
      </c>
    </row>
    <row r="132" spans="1:8" x14ac:dyDescent="0.25">
      <c r="A132">
        <v>25</v>
      </c>
      <c r="B132">
        <v>2308</v>
      </c>
      <c r="C132">
        <v>24</v>
      </c>
      <c r="D132" t="s">
        <v>12</v>
      </c>
      <c r="E132">
        <v>0.104352575</v>
      </c>
      <c r="F132">
        <v>0</v>
      </c>
      <c r="G132">
        <v>25</v>
      </c>
      <c r="H132">
        <v>0</v>
      </c>
    </row>
    <row r="133" spans="1:8" x14ac:dyDescent="0.25">
      <c r="A133">
        <v>25</v>
      </c>
      <c r="B133">
        <v>1134</v>
      </c>
      <c r="C133">
        <v>18</v>
      </c>
      <c r="D133" t="s">
        <v>43</v>
      </c>
      <c r="E133">
        <v>3.5629804000000001E-2</v>
      </c>
      <c r="F133">
        <v>0</v>
      </c>
      <c r="G133">
        <v>25</v>
      </c>
      <c r="H133">
        <v>0</v>
      </c>
    </row>
    <row r="134" spans="1:8" x14ac:dyDescent="0.25">
      <c r="A134">
        <v>25</v>
      </c>
      <c r="B134">
        <v>2657</v>
      </c>
      <c r="C134">
        <v>22</v>
      </c>
      <c r="D134" t="s">
        <v>12</v>
      </c>
      <c r="E134">
        <v>1.8304407000000002E-2</v>
      </c>
      <c r="F134">
        <v>0</v>
      </c>
      <c r="G134">
        <v>25</v>
      </c>
      <c r="H134">
        <v>0</v>
      </c>
    </row>
    <row r="135" spans="1:8" x14ac:dyDescent="0.25">
      <c r="A135">
        <v>26</v>
      </c>
      <c r="B135">
        <v>13245</v>
      </c>
      <c r="C135">
        <v>5</v>
      </c>
      <c r="D135" t="s">
        <v>12</v>
      </c>
      <c r="E135">
        <v>0.214250618</v>
      </c>
      <c r="F135">
        <v>0</v>
      </c>
      <c r="G135">
        <v>26</v>
      </c>
      <c r="H135">
        <v>195</v>
      </c>
    </row>
    <row r="136" spans="1:8" x14ac:dyDescent="0.25">
      <c r="A136">
        <v>26</v>
      </c>
      <c r="B136">
        <v>1085</v>
      </c>
      <c r="C136">
        <v>25</v>
      </c>
      <c r="D136" t="s">
        <v>12</v>
      </c>
      <c r="E136">
        <v>4.1317690000000004E-3</v>
      </c>
      <c r="F136">
        <v>0</v>
      </c>
      <c r="G136">
        <v>26</v>
      </c>
      <c r="H136">
        <v>0</v>
      </c>
    </row>
    <row r="137" spans="1:8" x14ac:dyDescent="0.25">
      <c r="A137">
        <v>26</v>
      </c>
      <c r="B137">
        <v>1733</v>
      </c>
      <c r="C137">
        <v>349</v>
      </c>
      <c r="D137" t="s">
        <v>12</v>
      </c>
      <c r="E137">
        <v>9.1659987999999998E-2</v>
      </c>
      <c r="F137">
        <v>1</v>
      </c>
      <c r="G137">
        <v>26</v>
      </c>
      <c r="H137">
        <v>0</v>
      </c>
    </row>
    <row r="138" spans="1:8" x14ac:dyDescent="0.25">
      <c r="A138">
        <v>26</v>
      </c>
      <c r="B138">
        <v>1191</v>
      </c>
      <c r="C138">
        <v>13</v>
      </c>
      <c r="D138" t="s">
        <v>21</v>
      </c>
      <c r="E138">
        <v>3.9739516000000003E-2</v>
      </c>
      <c r="F138">
        <v>0</v>
      </c>
      <c r="G138">
        <v>26</v>
      </c>
      <c r="H138">
        <v>0</v>
      </c>
    </row>
    <row r="139" spans="1:8" x14ac:dyDescent="0.25">
      <c r="A139">
        <v>26</v>
      </c>
      <c r="B139">
        <v>4071</v>
      </c>
      <c r="C139">
        <v>4</v>
      </c>
      <c r="D139" t="s">
        <v>12</v>
      </c>
      <c r="E139">
        <v>0.475325308</v>
      </c>
      <c r="F139">
        <v>0</v>
      </c>
      <c r="G139">
        <v>26</v>
      </c>
      <c r="H139">
        <v>0</v>
      </c>
    </row>
    <row r="140" spans="1:8" x14ac:dyDescent="0.25">
      <c r="A140">
        <v>27</v>
      </c>
      <c r="B140">
        <v>15859</v>
      </c>
      <c r="C140">
        <v>15</v>
      </c>
      <c r="D140" t="s">
        <v>12</v>
      </c>
      <c r="E140">
        <v>4.2092299999999996E-3</v>
      </c>
      <c r="F140">
        <v>0</v>
      </c>
      <c r="G140">
        <v>27</v>
      </c>
      <c r="H140">
        <v>198</v>
      </c>
    </row>
    <row r="141" spans="1:8" x14ac:dyDescent="0.25">
      <c r="A141">
        <v>27</v>
      </c>
      <c r="B141">
        <v>1704</v>
      </c>
      <c r="C141">
        <v>3</v>
      </c>
      <c r="D141" t="s">
        <v>21</v>
      </c>
      <c r="E141">
        <v>3.6460484000000001E-2</v>
      </c>
      <c r="F141">
        <v>0</v>
      </c>
      <c r="G141">
        <v>27</v>
      </c>
      <c r="H141">
        <v>0</v>
      </c>
    </row>
    <row r="142" spans="1:8" x14ac:dyDescent="0.25">
      <c r="A142">
        <v>28</v>
      </c>
      <c r="B142">
        <v>15197</v>
      </c>
      <c r="C142">
        <v>16</v>
      </c>
      <c r="D142" t="s">
        <v>12</v>
      </c>
      <c r="E142">
        <v>1.1554926E-2</v>
      </c>
      <c r="F142">
        <v>0</v>
      </c>
      <c r="G142">
        <v>28</v>
      </c>
      <c r="H142">
        <v>196</v>
      </c>
    </row>
    <row r="143" spans="1:8" x14ac:dyDescent="0.25">
      <c r="A143">
        <v>28</v>
      </c>
      <c r="B143">
        <v>1358</v>
      </c>
      <c r="C143">
        <v>16</v>
      </c>
      <c r="D143" t="s">
        <v>38</v>
      </c>
      <c r="E143">
        <v>1.1430923000000001E-2</v>
      </c>
      <c r="F143">
        <v>0</v>
      </c>
      <c r="G143">
        <v>28</v>
      </c>
      <c r="H143">
        <v>0</v>
      </c>
    </row>
    <row r="144" spans="1:8" x14ac:dyDescent="0.25">
      <c r="A144">
        <v>28</v>
      </c>
      <c r="B144">
        <v>1463</v>
      </c>
      <c r="C144">
        <v>13</v>
      </c>
      <c r="D144" t="s">
        <v>12</v>
      </c>
      <c r="E144">
        <v>7.5618450000000002E-3</v>
      </c>
      <c r="F144">
        <v>0</v>
      </c>
      <c r="G144">
        <v>28</v>
      </c>
      <c r="H144">
        <v>0</v>
      </c>
    </row>
    <row r="145" spans="1:8" x14ac:dyDescent="0.25">
      <c r="A145">
        <v>29</v>
      </c>
      <c r="B145">
        <v>21554</v>
      </c>
      <c r="C145">
        <v>6</v>
      </c>
      <c r="D145" t="s">
        <v>12</v>
      </c>
      <c r="E145">
        <v>2.0887711999999999E-2</v>
      </c>
      <c r="F145">
        <v>0</v>
      </c>
      <c r="G145">
        <v>29</v>
      </c>
      <c r="H145">
        <v>196</v>
      </c>
    </row>
    <row r="146" spans="1:8" x14ac:dyDescent="0.25">
      <c r="A146">
        <v>29</v>
      </c>
      <c r="B146">
        <v>1572</v>
      </c>
      <c r="C146">
        <v>2</v>
      </c>
      <c r="D146" t="s">
        <v>12</v>
      </c>
      <c r="E146">
        <v>0.99962398600000002</v>
      </c>
      <c r="F146">
        <v>1</v>
      </c>
      <c r="G146">
        <v>29</v>
      </c>
      <c r="H146">
        <v>0</v>
      </c>
    </row>
    <row r="147" spans="1:8" x14ac:dyDescent="0.25">
      <c r="A147">
        <v>30</v>
      </c>
      <c r="B147">
        <v>5366</v>
      </c>
      <c r="C147">
        <v>207</v>
      </c>
      <c r="D147" t="s">
        <v>64</v>
      </c>
      <c r="E147">
        <v>8.243897E-3</v>
      </c>
      <c r="F147">
        <v>0</v>
      </c>
      <c r="G147">
        <v>30</v>
      </c>
      <c r="H147">
        <v>198</v>
      </c>
    </row>
    <row r="148" spans="1:8" x14ac:dyDescent="0.25">
      <c r="A148">
        <v>30</v>
      </c>
      <c r="B148">
        <v>2692</v>
      </c>
      <c r="C148">
        <v>8</v>
      </c>
      <c r="D148" t="s">
        <v>21</v>
      </c>
      <c r="E148">
        <v>0.14394140699999999</v>
      </c>
      <c r="F148">
        <v>0</v>
      </c>
      <c r="G148">
        <v>30</v>
      </c>
      <c r="H148">
        <v>0</v>
      </c>
    </row>
    <row r="149" spans="1:8" x14ac:dyDescent="0.25">
      <c r="A149">
        <v>31</v>
      </c>
      <c r="B149">
        <v>6833</v>
      </c>
      <c r="C149">
        <v>114</v>
      </c>
      <c r="D149" t="s">
        <v>12</v>
      </c>
      <c r="E149">
        <v>9.8789624000000006E-2</v>
      </c>
      <c r="F149">
        <v>0</v>
      </c>
      <c r="G149">
        <v>31</v>
      </c>
      <c r="H149">
        <v>196</v>
      </c>
    </row>
    <row r="150" spans="1:8" x14ac:dyDescent="0.25">
      <c r="A150">
        <v>31</v>
      </c>
      <c r="B150">
        <v>1383</v>
      </c>
      <c r="C150">
        <v>24</v>
      </c>
      <c r="D150" t="s">
        <v>21</v>
      </c>
      <c r="E150">
        <v>3.1124289999999999E-3</v>
      </c>
      <c r="F150">
        <v>0</v>
      </c>
      <c r="G150">
        <v>31</v>
      </c>
      <c r="H150">
        <v>0</v>
      </c>
    </row>
    <row r="151" spans="1:8" x14ac:dyDescent="0.25">
      <c r="A151">
        <v>31</v>
      </c>
      <c r="B151">
        <v>1090</v>
      </c>
      <c r="C151">
        <v>1</v>
      </c>
      <c r="D151" t="s">
        <v>68</v>
      </c>
      <c r="E151">
        <v>4.5592694000000003E-2</v>
      </c>
      <c r="F151">
        <v>0</v>
      </c>
      <c r="G151">
        <v>31</v>
      </c>
      <c r="H151">
        <v>0</v>
      </c>
    </row>
    <row r="152" spans="1:8" x14ac:dyDescent="0.25">
      <c r="A152">
        <v>31</v>
      </c>
      <c r="B152">
        <v>1168</v>
      </c>
      <c r="C152">
        <v>18</v>
      </c>
      <c r="D152" t="s">
        <v>12</v>
      </c>
      <c r="E152">
        <v>4.4227014000000002E-2</v>
      </c>
      <c r="F152">
        <v>0</v>
      </c>
      <c r="G152">
        <v>31</v>
      </c>
      <c r="H152">
        <v>0</v>
      </c>
    </row>
    <row r="153" spans="1:8" x14ac:dyDescent="0.25">
      <c r="A153">
        <v>32</v>
      </c>
      <c r="B153">
        <v>8993</v>
      </c>
      <c r="C153">
        <v>17</v>
      </c>
      <c r="D153" t="s">
        <v>12</v>
      </c>
      <c r="E153">
        <v>4.8328169999999997E-3</v>
      </c>
      <c r="F153">
        <v>0</v>
      </c>
      <c r="G153">
        <v>32</v>
      </c>
      <c r="H153">
        <v>200</v>
      </c>
    </row>
    <row r="154" spans="1:8" x14ac:dyDescent="0.25">
      <c r="A154">
        <v>32</v>
      </c>
      <c r="B154">
        <v>1244</v>
      </c>
      <c r="C154">
        <v>8</v>
      </c>
      <c r="D154" t="s">
        <v>12</v>
      </c>
      <c r="E154">
        <v>5.0729059E-2</v>
      </c>
      <c r="F154">
        <v>0</v>
      </c>
      <c r="G154">
        <v>32</v>
      </c>
      <c r="H154">
        <v>0</v>
      </c>
    </row>
    <row r="155" spans="1:8" x14ac:dyDescent="0.25">
      <c r="A155">
        <v>32</v>
      </c>
      <c r="B155">
        <v>5151</v>
      </c>
      <c r="C155">
        <v>1</v>
      </c>
      <c r="D155" t="s">
        <v>68</v>
      </c>
      <c r="E155">
        <v>4.5592694000000003E-2</v>
      </c>
      <c r="F155">
        <v>0</v>
      </c>
      <c r="G155">
        <v>32</v>
      </c>
      <c r="H155">
        <v>0</v>
      </c>
    </row>
    <row r="156" spans="1:8" x14ac:dyDescent="0.25">
      <c r="A156">
        <v>32</v>
      </c>
      <c r="B156">
        <v>1196</v>
      </c>
      <c r="C156">
        <v>2</v>
      </c>
      <c r="D156" t="s">
        <v>21</v>
      </c>
      <c r="E156">
        <v>7.2654731E-2</v>
      </c>
      <c r="F156">
        <v>0</v>
      </c>
      <c r="G156">
        <v>32</v>
      </c>
      <c r="H156">
        <v>0</v>
      </c>
    </row>
    <row r="157" spans="1:8" x14ac:dyDescent="0.25">
      <c r="A157">
        <v>32</v>
      </c>
      <c r="B157">
        <v>1575</v>
      </c>
      <c r="C157">
        <v>9</v>
      </c>
      <c r="D157" t="s">
        <v>12</v>
      </c>
      <c r="E157">
        <v>1.2864105000000001E-2</v>
      </c>
      <c r="F157">
        <v>0</v>
      </c>
      <c r="G157">
        <v>32</v>
      </c>
      <c r="H157">
        <v>0</v>
      </c>
    </row>
    <row r="158" spans="1:8" x14ac:dyDescent="0.25">
      <c r="A158">
        <v>32</v>
      </c>
      <c r="B158">
        <v>1695</v>
      </c>
      <c r="C158">
        <v>13</v>
      </c>
      <c r="D158" t="s">
        <v>21</v>
      </c>
      <c r="E158">
        <v>1.0116294E-2</v>
      </c>
      <c r="F158">
        <v>0</v>
      </c>
      <c r="G158">
        <v>32</v>
      </c>
      <c r="H158">
        <v>0</v>
      </c>
    </row>
    <row r="159" spans="1:8" x14ac:dyDescent="0.25">
      <c r="A159">
        <v>32</v>
      </c>
      <c r="B159">
        <v>3771</v>
      </c>
      <c r="C159">
        <v>29</v>
      </c>
      <c r="D159" t="s">
        <v>12</v>
      </c>
      <c r="E159">
        <v>0.44604381100000001</v>
      </c>
      <c r="F159">
        <v>1</v>
      </c>
      <c r="G159">
        <v>32</v>
      </c>
      <c r="H159">
        <v>0</v>
      </c>
    </row>
    <row r="160" spans="1:8" x14ac:dyDescent="0.25">
      <c r="A160">
        <v>32</v>
      </c>
      <c r="B160">
        <v>10550</v>
      </c>
      <c r="C160">
        <v>21</v>
      </c>
      <c r="D160" t="s">
        <v>12</v>
      </c>
      <c r="E160">
        <v>2.7869870000000001E-2</v>
      </c>
      <c r="F160">
        <v>0</v>
      </c>
      <c r="G160">
        <v>32</v>
      </c>
      <c r="H160">
        <v>0</v>
      </c>
    </row>
    <row r="161" spans="1:8" x14ac:dyDescent="0.25">
      <c r="A161">
        <v>32</v>
      </c>
      <c r="B161">
        <v>1620</v>
      </c>
      <c r="C161">
        <v>14</v>
      </c>
      <c r="D161" t="s">
        <v>12</v>
      </c>
      <c r="E161">
        <v>5.6065245E-2</v>
      </c>
      <c r="F161">
        <v>0</v>
      </c>
      <c r="G161">
        <v>32</v>
      </c>
      <c r="H161">
        <v>0</v>
      </c>
    </row>
    <row r="162" spans="1:8" x14ac:dyDescent="0.25">
      <c r="A162">
        <v>32</v>
      </c>
      <c r="B162">
        <v>1047</v>
      </c>
      <c r="C162">
        <v>55</v>
      </c>
      <c r="D162" t="s">
        <v>43</v>
      </c>
      <c r="E162">
        <v>4.9998739999999996E-3</v>
      </c>
      <c r="F162">
        <v>0</v>
      </c>
      <c r="G162">
        <v>32</v>
      </c>
      <c r="H162">
        <v>0</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CD74F-4CEE-46C6-ADAB-65101BD7E812}">
  <dimension ref="B3"/>
  <sheetViews>
    <sheetView zoomScaleNormal="100" workbookViewId="0">
      <selection activeCell="F3" sqref="F3"/>
    </sheetView>
  </sheetViews>
  <sheetFormatPr defaultRowHeight="15" x14ac:dyDescent="0.25"/>
  <sheetData>
    <row r="3" spans="2:2" x14ac:dyDescent="0.25">
      <c r="B3" t="s">
        <v>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E1D00-F131-4BDB-BFEC-27F2B88CDE06}">
  <dimension ref="A1:D162"/>
  <sheetViews>
    <sheetView workbookViewId="0">
      <selection activeCell="J36" sqref="J36"/>
    </sheetView>
  </sheetViews>
  <sheetFormatPr defaultRowHeight="15" x14ac:dyDescent="0.25"/>
  <sheetData>
    <row r="1" spans="1:4" x14ac:dyDescent="0.25">
      <c r="A1" t="s">
        <v>4</v>
      </c>
      <c r="B1" t="s">
        <v>2</v>
      </c>
      <c r="C1" t="s">
        <v>5</v>
      </c>
      <c r="D1" t="s">
        <v>244</v>
      </c>
    </row>
    <row r="2" spans="1:4" x14ac:dyDescent="0.25">
      <c r="A2">
        <v>23342</v>
      </c>
      <c r="B2">
        <v>1</v>
      </c>
      <c r="C2">
        <v>15</v>
      </c>
      <c r="D2">
        <v>6.6666666666666666E-2</v>
      </c>
    </row>
    <row r="3" spans="1:4" x14ac:dyDescent="0.25">
      <c r="A3">
        <v>1333</v>
      </c>
      <c r="B3">
        <v>0</v>
      </c>
      <c r="C3">
        <v>14</v>
      </c>
      <c r="D3">
        <v>7.1428571428571425E-2</v>
      </c>
    </row>
    <row r="4" spans="1:4" x14ac:dyDescent="0.25">
      <c r="A4">
        <v>1282</v>
      </c>
      <c r="B4">
        <v>0</v>
      </c>
      <c r="C4">
        <v>67</v>
      </c>
      <c r="D4">
        <v>0</v>
      </c>
    </row>
    <row r="5" spans="1:4" x14ac:dyDescent="0.25">
      <c r="A5">
        <v>1355</v>
      </c>
      <c r="B5">
        <v>0</v>
      </c>
      <c r="C5">
        <v>40</v>
      </c>
      <c r="D5">
        <v>2.5000000000000001E-2</v>
      </c>
    </row>
    <row r="6" spans="1:4" x14ac:dyDescent="0.25">
      <c r="A6">
        <v>3100</v>
      </c>
      <c r="B6">
        <v>0</v>
      </c>
      <c r="C6">
        <v>46</v>
      </c>
      <c r="D6">
        <v>8.6956521739130432E-2</v>
      </c>
    </row>
    <row r="7" spans="1:4" x14ac:dyDescent="0.25">
      <c r="A7">
        <v>1969</v>
      </c>
      <c r="B7">
        <v>0</v>
      </c>
      <c r="C7">
        <v>37</v>
      </c>
      <c r="D7">
        <v>2.7027027027027029E-2</v>
      </c>
    </row>
    <row r="8" spans="1:4" x14ac:dyDescent="0.25">
      <c r="A8">
        <v>1285</v>
      </c>
      <c r="B8">
        <v>0</v>
      </c>
      <c r="C8">
        <v>46</v>
      </c>
      <c r="D8">
        <v>6.5217391304347824E-2</v>
      </c>
    </row>
    <row r="9" spans="1:4" x14ac:dyDescent="0.25">
      <c r="A9">
        <v>16063</v>
      </c>
      <c r="B9">
        <v>1</v>
      </c>
      <c r="C9">
        <v>9</v>
      </c>
      <c r="D9">
        <v>0</v>
      </c>
    </row>
    <row r="10" spans="1:4" x14ac:dyDescent="0.25">
      <c r="A10">
        <v>1032</v>
      </c>
      <c r="B10">
        <v>0</v>
      </c>
      <c r="C10">
        <v>37</v>
      </c>
      <c r="D10">
        <v>2.7027027027027029E-2</v>
      </c>
    </row>
    <row r="11" spans="1:4" x14ac:dyDescent="0.25">
      <c r="A11">
        <v>1932</v>
      </c>
      <c r="B11">
        <v>0</v>
      </c>
      <c r="C11">
        <v>89</v>
      </c>
      <c r="D11">
        <v>0</v>
      </c>
    </row>
    <row r="12" spans="1:4" x14ac:dyDescent="0.25">
      <c r="A12">
        <v>1897</v>
      </c>
      <c r="B12">
        <v>0</v>
      </c>
      <c r="C12">
        <v>54</v>
      </c>
      <c r="D12">
        <v>0</v>
      </c>
    </row>
    <row r="13" spans="1:4" x14ac:dyDescent="0.25">
      <c r="A13">
        <v>73362</v>
      </c>
      <c r="B13">
        <v>1</v>
      </c>
      <c r="C13">
        <v>4</v>
      </c>
      <c r="D13">
        <v>0</v>
      </c>
    </row>
    <row r="14" spans="1:4" x14ac:dyDescent="0.25">
      <c r="A14">
        <v>1145</v>
      </c>
      <c r="B14">
        <v>0</v>
      </c>
      <c r="C14">
        <v>12</v>
      </c>
      <c r="D14">
        <v>0</v>
      </c>
    </row>
    <row r="15" spans="1:4" x14ac:dyDescent="0.25">
      <c r="A15">
        <v>4121</v>
      </c>
      <c r="B15">
        <v>0</v>
      </c>
      <c r="C15">
        <v>24</v>
      </c>
      <c r="D15">
        <v>0</v>
      </c>
    </row>
    <row r="16" spans="1:4" x14ac:dyDescent="0.25">
      <c r="A16">
        <v>1058</v>
      </c>
      <c r="B16">
        <v>0</v>
      </c>
      <c r="C16">
        <v>53</v>
      </c>
      <c r="D16">
        <v>3.7735849056603772E-2</v>
      </c>
    </row>
    <row r="17" spans="1:4" x14ac:dyDescent="0.25">
      <c r="A17">
        <v>29031</v>
      </c>
      <c r="B17">
        <v>1</v>
      </c>
      <c r="C17">
        <v>6</v>
      </c>
      <c r="D17">
        <v>0</v>
      </c>
    </row>
    <row r="18" spans="1:4" x14ac:dyDescent="0.25">
      <c r="A18">
        <v>1807</v>
      </c>
      <c r="B18">
        <v>0</v>
      </c>
      <c r="C18">
        <v>27</v>
      </c>
      <c r="D18">
        <v>3.7037037037037035E-2</v>
      </c>
    </row>
    <row r="19" spans="1:4" x14ac:dyDescent="0.25">
      <c r="A19">
        <v>44733</v>
      </c>
      <c r="B19">
        <v>1</v>
      </c>
      <c r="C19">
        <v>12</v>
      </c>
      <c r="D19">
        <v>0</v>
      </c>
    </row>
    <row r="20" spans="1:4" x14ac:dyDescent="0.25">
      <c r="A20">
        <v>1539</v>
      </c>
      <c r="B20">
        <v>0</v>
      </c>
      <c r="C20">
        <v>16</v>
      </c>
      <c r="D20">
        <v>0</v>
      </c>
    </row>
    <row r="21" spans="1:4" x14ac:dyDescent="0.25">
      <c r="A21">
        <v>4074</v>
      </c>
      <c r="B21">
        <v>0</v>
      </c>
      <c r="C21">
        <v>181</v>
      </c>
      <c r="D21">
        <v>5.5248618784530384E-3</v>
      </c>
    </row>
    <row r="22" spans="1:4" x14ac:dyDescent="0.25">
      <c r="A22">
        <v>1734</v>
      </c>
      <c r="B22">
        <v>0</v>
      </c>
      <c r="C22">
        <v>5</v>
      </c>
      <c r="D22">
        <v>0</v>
      </c>
    </row>
    <row r="23" spans="1:4" x14ac:dyDescent="0.25">
      <c r="A23">
        <v>1019</v>
      </c>
      <c r="B23">
        <v>0</v>
      </c>
      <c r="C23">
        <v>56</v>
      </c>
      <c r="D23">
        <v>1.7857142857142856E-2</v>
      </c>
    </row>
    <row r="24" spans="1:4" x14ac:dyDescent="0.25">
      <c r="A24">
        <v>1916</v>
      </c>
      <c r="B24">
        <v>1</v>
      </c>
      <c r="C24">
        <v>235</v>
      </c>
      <c r="D24">
        <v>1.276595744680851E-2</v>
      </c>
    </row>
    <row r="25" spans="1:4" x14ac:dyDescent="0.25">
      <c r="A25">
        <v>1376</v>
      </c>
      <c r="B25">
        <v>0</v>
      </c>
      <c r="C25">
        <v>10</v>
      </c>
      <c r="D25">
        <v>0</v>
      </c>
    </row>
    <row r="26" spans="1:4" x14ac:dyDescent="0.25">
      <c r="A26">
        <v>1230</v>
      </c>
      <c r="B26">
        <v>0</v>
      </c>
      <c r="C26">
        <v>30</v>
      </c>
      <c r="D26">
        <v>0</v>
      </c>
    </row>
    <row r="27" spans="1:4" x14ac:dyDescent="0.25">
      <c r="A27">
        <v>1409</v>
      </c>
      <c r="B27">
        <v>0</v>
      </c>
      <c r="C27">
        <v>19</v>
      </c>
      <c r="D27">
        <v>5.2631578947368418E-2</v>
      </c>
    </row>
    <row r="28" spans="1:4" x14ac:dyDescent="0.25">
      <c r="A28">
        <v>1007</v>
      </c>
      <c r="B28">
        <v>0</v>
      </c>
      <c r="C28">
        <v>18</v>
      </c>
      <c r="D28">
        <v>0</v>
      </c>
    </row>
    <row r="29" spans="1:4" x14ac:dyDescent="0.25">
      <c r="A29">
        <v>1017</v>
      </c>
      <c r="B29">
        <v>0</v>
      </c>
      <c r="C29">
        <v>1</v>
      </c>
      <c r="D29">
        <v>0</v>
      </c>
    </row>
    <row r="30" spans="1:4" x14ac:dyDescent="0.25">
      <c r="A30">
        <v>1628</v>
      </c>
      <c r="B30">
        <v>0</v>
      </c>
      <c r="C30">
        <v>31</v>
      </c>
      <c r="D30">
        <v>0</v>
      </c>
    </row>
    <row r="31" spans="1:4" x14ac:dyDescent="0.25">
      <c r="A31">
        <v>30740</v>
      </c>
      <c r="B31">
        <v>1</v>
      </c>
      <c r="C31">
        <v>13</v>
      </c>
      <c r="D31">
        <v>0</v>
      </c>
    </row>
    <row r="32" spans="1:4" x14ac:dyDescent="0.25">
      <c r="A32">
        <v>1266</v>
      </c>
      <c r="B32">
        <v>0</v>
      </c>
      <c r="C32">
        <v>30</v>
      </c>
      <c r="D32">
        <v>0</v>
      </c>
    </row>
    <row r="33" spans="1:4" x14ac:dyDescent="0.25">
      <c r="A33">
        <v>1126</v>
      </c>
      <c r="B33">
        <v>0</v>
      </c>
      <c r="C33">
        <v>49</v>
      </c>
      <c r="D33">
        <v>0</v>
      </c>
    </row>
    <row r="34" spans="1:4" x14ac:dyDescent="0.25">
      <c r="A34">
        <v>1379</v>
      </c>
      <c r="B34">
        <v>0</v>
      </c>
      <c r="C34">
        <v>2</v>
      </c>
      <c r="D34">
        <v>0</v>
      </c>
    </row>
    <row r="35" spans="1:4" x14ac:dyDescent="0.25">
      <c r="A35">
        <v>9656</v>
      </c>
      <c r="B35">
        <v>1</v>
      </c>
      <c r="C35">
        <v>10</v>
      </c>
      <c r="D35">
        <v>0</v>
      </c>
    </row>
    <row r="36" spans="1:4" x14ac:dyDescent="0.25">
      <c r="A36">
        <v>1333</v>
      </c>
      <c r="B36">
        <v>0</v>
      </c>
      <c r="C36">
        <v>8</v>
      </c>
      <c r="D36">
        <v>0</v>
      </c>
    </row>
    <row r="37" spans="1:4" x14ac:dyDescent="0.25">
      <c r="A37">
        <v>46136</v>
      </c>
      <c r="B37">
        <v>1</v>
      </c>
      <c r="C37">
        <v>6</v>
      </c>
      <c r="D37">
        <v>0</v>
      </c>
    </row>
    <row r="38" spans="1:4" x14ac:dyDescent="0.25">
      <c r="A38">
        <v>1563</v>
      </c>
      <c r="B38">
        <v>0</v>
      </c>
      <c r="C38">
        <v>62</v>
      </c>
      <c r="D38">
        <v>0</v>
      </c>
    </row>
    <row r="39" spans="1:4" x14ac:dyDescent="0.25">
      <c r="A39">
        <v>3623</v>
      </c>
      <c r="B39">
        <v>0</v>
      </c>
      <c r="C39">
        <v>105</v>
      </c>
      <c r="D39">
        <v>9.5238095238095247E-3</v>
      </c>
    </row>
    <row r="40" spans="1:4" x14ac:dyDescent="0.25">
      <c r="A40">
        <v>52495</v>
      </c>
      <c r="B40">
        <v>1</v>
      </c>
      <c r="C40">
        <v>13</v>
      </c>
      <c r="D40">
        <v>0</v>
      </c>
    </row>
    <row r="41" spans="1:4" x14ac:dyDescent="0.25">
      <c r="A41">
        <v>1717</v>
      </c>
      <c r="B41">
        <v>0</v>
      </c>
      <c r="C41">
        <v>29</v>
      </c>
      <c r="D41">
        <v>3.4482758620689655E-2</v>
      </c>
    </row>
    <row r="42" spans="1:4" x14ac:dyDescent="0.25">
      <c r="A42">
        <v>7090</v>
      </c>
      <c r="B42">
        <v>0</v>
      </c>
      <c r="C42">
        <v>2</v>
      </c>
      <c r="D42">
        <v>0</v>
      </c>
    </row>
    <row r="43" spans="1:4" x14ac:dyDescent="0.25">
      <c r="A43">
        <v>1751</v>
      </c>
      <c r="B43">
        <v>0</v>
      </c>
      <c r="C43">
        <v>7</v>
      </c>
      <c r="D43">
        <v>0</v>
      </c>
    </row>
    <row r="44" spans="1:4" x14ac:dyDescent="0.25">
      <c r="A44">
        <v>1226</v>
      </c>
      <c r="B44">
        <v>0</v>
      </c>
      <c r="C44">
        <v>38</v>
      </c>
      <c r="D44">
        <v>0</v>
      </c>
    </row>
    <row r="45" spans="1:4" x14ac:dyDescent="0.25">
      <c r="A45">
        <v>6350</v>
      </c>
      <c r="B45">
        <v>0</v>
      </c>
      <c r="C45">
        <v>14</v>
      </c>
      <c r="D45">
        <v>0</v>
      </c>
    </row>
    <row r="46" spans="1:4" x14ac:dyDescent="0.25">
      <c r="A46">
        <v>2249</v>
      </c>
      <c r="B46">
        <v>0</v>
      </c>
      <c r="C46">
        <v>4</v>
      </c>
      <c r="D46">
        <v>0</v>
      </c>
    </row>
    <row r="47" spans="1:4" x14ac:dyDescent="0.25">
      <c r="A47">
        <v>1238</v>
      </c>
      <c r="B47">
        <v>0</v>
      </c>
      <c r="C47">
        <v>4</v>
      </c>
      <c r="D47">
        <v>0.25</v>
      </c>
    </row>
    <row r="48" spans="1:4" x14ac:dyDescent="0.25">
      <c r="A48">
        <v>40917</v>
      </c>
      <c r="B48">
        <v>1</v>
      </c>
      <c r="C48">
        <v>6</v>
      </c>
      <c r="D48">
        <v>0</v>
      </c>
    </row>
    <row r="49" spans="1:4" x14ac:dyDescent="0.25">
      <c r="A49">
        <v>1037</v>
      </c>
      <c r="B49">
        <v>0</v>
      </c>
      <c r="C49">
        <v>6</v>
      </c>
      <c r="D49">
        <v>0</v>
      </c>
    </row>
    <row r="50" spans="1:4" x14ac:dyDescent="0.25">
      <c r="A50">
        <v>33232</v>
      </c>
      <c r="B50">
        <v>1</v>
      </c>
      <c r="C50">
        <v>23</v>
      </c>
      <c r="D50">
        <v>0</v>
      </c>
    </row>
    <row r="51" spans="1:4" x14ac:dyDescent="0.25">
      <c r="A51">
        <v>7091</v>
      </c>
      <c r="B51">
        <v>0</v>
      </c>
      <c r="C51">
        <v>8</v>
      </c>
      <c r="D51">
        <v>0</v>
      </c>
    </row>
    <row r="52" spans="1:4" x14ac:dyDescent="0.25">
      <c r="A52">
        <v>9298</v>
      </c>
      <c r="B52">
        <v>0</v>
      </c>
      <c r="C52">
        <v>18</v>
      </c>
      <c r="D52">
        <v>0</v>
      </c>
    </row>
    <row r="53" spans="1:4" x14ac:dyDescent="0.25">
      <c r="A53">
        <v>2367</v>
      </c>
      <c r="B53">
        <v>0</v>
      </c>
      <c r="C53">
        <v>40</v>
      </c>
      <c r="D53">
        <v>0</v>
      </c>
    </row>
    <row r="54" spans="1:4" x14ac:dyDescent="0.25">
      <c r="A54">
        <v>5661</v>
      </c>
      <c r="B54">
        <v>0</v>
      </c>
      <c r="C54">
        <v>8</v>
      </c>
      <c r="D54">
        <v>0</v>
      </c>
    </row>
    <row r="55" spans="1:4" x14ac:dyDescent="0.25">
      <c r="A55">
        <v>1655</v>
      </c>
      <c r="B55">
        <v>0</v>
      </c>
      <c r="C55">
        <v>28</v>
      </c>
      <c r="D55">
        <v>0</v>
      </c>
    </row>
    <row r="56" spans="1:4" x14ac:dyDescent="0.25">
      <c r="A56">
        <v>29530</v>
      </c>
      <c r="B56">
        <v>1</v>
      </c>
      <c r="C56">
        <v>6</v>
      </c>
      <c r="D56">
        <v>0</v>
      </c>
    </row>
    <row r="57" spans="1:4" x14ac:dyDescent="0.25">
      <c r="A57">
        <v>1571</v>
      </c>
      <c r="B57">
        <v>0</v>
      </c>
      <c r="C57">
        <v>41</v>
      </c>
      <c r="D57">
        <v>2.4390243902439025E-2</v>
      </c>
    </row>
    <row r="58" spans="1:4" x14ac:dyDescent="0.25">
      <c r="A58">
        <v>3294</v>
      </c>
      <c r="B58">
        <v>0</v>
      </c>
      <c r="C58">
        <v>19</v>
      </c>
      <c r="D58">
        <v>0</v>
      </c>
    </row>
    <row r="59" spans="1:4" x14ac:dyDescent="0.25">
      <c r="A59">
        <v>2127</v>
      </c>
      <c r="B59">
        <v>0</v>
      </c>
      <c r="C59">
        <v>19</v>
      </c>
      <c r="D59">
        <v>0</v>
      </c>
    </row>
    <row r="60" spans="1:4" x14ac:dyDescent="0.25">
      <c r="A60">
        <v>1712</v>
      </c>
      <c r="B60">
        <v>0</v>
      </c>
      <c r="C60">
        <v>36</v>
      </c>
      <c r="D60">
        <v>5.5555555555555552E-2</v>
      </c>
    </row>
    <row r="61" spans="1:4" x14ac:dyDescent="0.25">
      <c r="A61">
        <v>1155</v>
      </c>
      <c r="B61">
        <v>0</v>
      </c>
      <c r="C61">
        <v>13</v>
      </c>
      <c r="D61">
        <v>0</v>
      </c>
    </row>
    <row r="62" spans="1:4" x14ac:dyDescent="0.25">
      <c r="A62">
        <v>2260</v>
      </c>
      <c r="B62">
        <v>0</v>
      </c>
      <c r="C62">
        <v>106</v>
      </c>
      <c r="D62">
        <v>1.8867924528301886E-2</v>
      </c>
    </row>
    <row r="63" spans="1:4" x14ac:dyDescent="0.25">
      <c r="A63">
        <v>6993</v>
      </c>
      <c r="B63">
        <v>1</v>
      </c>
      <c r="C63">
        <v>87</v>
      </c>
      <c r="D63">
        <v>1.1494252873563218E-2</v>
      </c>
    </row>
    <row r="64" spans="1:4" x14ac:dyDescent="0.25">
      <c r="A64">
        <v>1463</v>
      </c>
      <c r="B64">
        <v>0</v>
      </c>
      <c r="C64">
        <v>40</v>
      </c>
      <c r="D64">
        <v>0</v>
      </c>
    </row>
    <row r="65" spans="1:4" x14ac:dyDescent="0.25">
      <c r="A65">
        <v>1259</v>
      </c>
      <c r="B65">
        <v>0</v>
      </c>
      <c r="C65">
        <v>85</v>
      </c>
      <c r="D65">
        <v>0</v>
      </c>
    </row>
    <row r="66" spans="1:4" x14ac:dyDescent="0.25">
      <c r="A66">
        <v>68658</v>
      </c>
      <c r="B66">
        <v>1</v>
      </c>
      <c r="C66">
        <v>33</v>
      </c>
      <c r="D66">
        <v>0</v>
      </c>
    </row>
    <row r="67" spans="1:4" x14ac:dyDescent="0.25">
      <c r="A67">
        <v>1490</v>
      </c>
      <c r="B67">
        <v>0</v>
      </c>
      <c r="C67">
        <v>13</v>
      </c>
      <c r="D67">
        <v>7.6923076923076927E-2</v>
      </c>
    </row>
    <row r="68" spans="1:4" x14ac:dyDescent="0.25">
      <c r="A68">
        <v>4133</v>
      </c>
      <c r="B68">
        <v>0</v>
      </c>
      <c r="C68">
        <v>13</v>
      </c>
      <c r="D68">
        <v>0</v>
      </c>
    </row>
    <row r="69" spans="1:4" x14ac:dyDescent="0.25">
      <c r="A69">
        <v>10280</v>
      </c>
      <c r="B69">
        <v>0</v>
      </c>
      <c r="C69">
        <v>15</v>
      </c>
      <c r="D69">
        <v>0</v>
      </c>
    </row>
    <row r="70" spans="1:4" x14ac:dyDescent="0.25">
      <c r="A70">
        <v>2267</v>
      </c>
      <c r="B70">
        <v>0</v>
      </c>
      <c r="C70">
        <v>1</v>
      </c>
      <c r="D70">
        <v>0</v>
      </c>
    </row>
    <row r="71" spans="1:4" x14ac:dyDescent="0.25">
      <c r="A71">
        <v>1204</v>
      </c>
      <c r="B71">
        <v>0</v>
      </c>
      <c r="C71">
        <v>11</v>
      </c>
      <c r="D71">
        <v>0</v>
      </c>
    </row>
    <row r="72" spans="1:4" x14ac:dyDescent="0.25">
      <c r="A72">
        <v>19763</v>
      </c>
      <c r="B72">
        <v>1</v>
      </c>
      <c r="C72">
        <v>7</v>
      </c>
      <c r="D72">
        <v>0.14285714285714285</v>
      </c>
    </row>
    <row r="73" spans="1:4" x14ac:dyDescent="0.25">
      <c r="A73">
        <v>1523</v>
      </c>
      <c r="B73">
        <v>0</v>
      </c>
      <c r="C73">
        <v>1</v>
      </c>
      <c r="D73">
        <v>0</v>
      </c>
    </row>
    <row r="74" spans="1:4" x14ac:dyDescent="0.25">
      <c r="A74">
        <v>43828</v>
      </c>
      <c r="B74">
        <v>1</v>
      </c>
      <c r="C74">
        <v>12</v>
      </c>
      <c r="D74">
        <v>8.3333333333333329E-2</v>
      </c>
    </row>
    <row r="75" spans="1:4" x14ac:dyDescent="0.25">
      <c r="A75">
        <v>2118</v>
      </c>
      <c r="B75">
        <v>0</v>
      </c>
      <c r="C75">
        <v>23</v>
      </c>
      <c r="D75">
        <v>4.3478260869565216E-2</v>
      </c>
    </row>
    <row r="76" spans="1:4" x14ac:dyDescent="0.25">
      <c r="A76">
        <v>3858</v>
      </c>
      <c r="B76">
        <v>0</v>
      </c>
      <c r="C76">
        <v>36</v>
      </c>
      <c r="D76">
        <v>0</v>
      </c>
    </row>
    <row r="77" spans="1:4" x14ac:dyDescent="0.25">
      <c r="A77">
        <v>35349</v>
      </c>
      <c r="B77">
        <v>1</v>
      </c>
      <c r="C77">
        <v>12</v>
      </c>
      <c r="D77">
        <v>8.3333333333333329E-2</v>
      </c>
    </row>
    <row r="78" spans="1:4" x14ac:dyDescent="0.25">
      <c r="A78">
        <v>1662</v>
      </c>
      <c r="B78">
        <v>0</v>
      </c>
      <c r="C78">
        <v>47</v>
      </c>
      <c r="D78">
        <v>2.1276595744680851E-2</v>
      </c>
    </row>
    <row r="79" spans="1:4" x14ac:dyDescent="0.25">
      <c r="A79">
        <v>87332</v>
      </c>
      <c r="B79">
        <v>1</v>
      </c>
      <c r="C79">
        <v>14</v>
      </c>
      <c r="D79">
        <v>0</v>
      </c>
    </row>
    <row r="80" spans="1:4" x14ac:dyDescent="0.25">
      <c r="A80">
        <v>1452</v>
      </c>
      <c r="B80">
        <v>0</v>
      </c>
      <c r="C80">
        <v>11</v>
      </c>
      <c r="D80">
        <v>0</v>
      </c>
    </row>
    <row r="81" spans="1:4" x14ac:dyDescent="0.25">
      <c r="A81">
        <v>9506</v>
      </c>
      <c r="B81">
        <v>0</v>
      </c>
      <c r="C81">
        <v>7</v>
      </c>
      <c r="D81">
        <v>0</v>
      </c>
    </row>
    <row r="82" spans="1:4" x14ac:dyDescent="0.25">
      <c r="A82">
        <v>1015</v>
      </c>
      <c r="B82">
        <v>0</v>
      </c>
      <c r="C82">
        <v>35</v>
      </c>
      <c r="D82">
        <v>2.8571428571428571E-2</v>
      </c>
    </row>
    <row r="83" spans="1:4" x14ac:dyDescent="0.25">
      <c r="A83">
        <v>1598</v>
      </c>
      <c r="B83">
        <v>0</v>
      </c>
      <c r="C83">
        <v>19</v>
      </c>
      <c r="D83">
        <v>5.2631578947368418E-2</v>
      </c>
    </row>
    <row r="84" spans="1:4" x14ac:dyDescent="0.25">
      <c r="A84">
        <v>6833</v>
      </c>
      <c r="B84">
        <v>0</v>
      </c>
      <c r="C84">
        <v>1</v>
      </c>
      <c r="D84">
        <v>0</v>
      </c>
    </row>
    <row r="85" spans="1:4" x14ac:dyDescent="0.25">
      <c r="A85">
        <v>1743</v>
      </c>
      <c r="B85">
        <v>0</v>
      </c>
      <c r="C85">
        <v>34</v>
      </c>
      <c r="D85">
        <v>0</v>
      </c>
    </row>
    <row r="86" spans="1:4" x14ac:dyDescent="0.25">
      <c r="A86">
        <v>17234</v>
      </c>
      <c r="B86">
        <v>1</v>
      </c>
      <c r="C86">
        <v>24</v>
      </c>
      <c r="D86">
        <v>4.1666666666666664E-2</v>
      </c>
    </row>
    <row r="87" spans="1:4" x14ac:dyDescent="0.25">
      <c r="A87">
        <v>1517</v>
      </c>
      <c r="B87">
        <v>0</v>
      </c>
      <c r="C87">
        <v>42</v>
      </c>
      <c r="D87">
        <v>2.3809523809523808E-2</v>
      </c>
    </row>
    <row r="88" spans="1:4" x14ac:dyDescent="0.25">
      <c r="A88">
        <v>4383</v>
      </c>
      <c r="B88">
        <v>0</v>
      </c>
      <c r="C88">
        <v>58</v>
      </c>
      <c r="D88">
        <v>5.1724137931034482E-2</v>
      </c>
    </row>
    <row r="89" spans="1:4" x14ac:dyDescent="0.25">
      <c r="A89">
        <v>42623</v>
      </c>
      <c r="B89">
        <v>1</v>
      </c>
      <c r="C89">
        <v>13</v>
      </c>
      <c r="D89">
        <v>0</v>
      </c>
    </row>
    <row r="90" spans="1:4" x14ac:dyDescent="0.25">
      <c r="A90">
        <v>3093</v>
      </c>
      <c r="B90">
        <v>0</v>
      </c>
      <c r="C90">
        <v>133</v>
      </c>
      <c r="D90">
        <v>2.2556390977443608E-2</v>
      </c>
    </row>
    <row r="91" spans="1:4" x14ac:dyDescent="0.25">
      <c r="A91">
        <v>6435</v>
      </c>
      <c r="B91">
        <v>0</v>
      </c>
      <c r="C91">
        <v>190</v>
      </c>
      <c r="D91">
        <v>2.1052631578947368E-2</v>
      </c>
    </row>
    <row r="92" spans="1:4" x14ac:dyDescent="0.25">
      <c r="A92">
        <v>2095</v>
      </c>
      <c r="B92">
        <v>0</v>
      </c>
      <c r="C92">
        <v>14</v>
      </c>
      <c r="D92">
        <v>0</v>
      </c>
    </row>
    <row r="93" spans="1:4" x14ac:dyDescent="0.25">
      <c r="A93">
        <v>1162</v>
      </c>
      <c r="B93">
        <v>0</v>
      </c>
      <c r="C93">
        <v>29</v>
      </c>
      <c r="D93">
        <v>3.4482758620689655E-2</v>
      </c>
    </row>
    <row r="94" spans="1:4" x14ac:dyDescent="0.25">
      <c r="A94">
        <v>3139</v>
      </c>
      <c r="B94">
        <v>0</v>
      </c>
      <c r="C94">
        <v>56</v>
      </c>
      <c r="D94">
        <v>1.7857142857142856E-2</v>
      </c>
    </row>
    <row r="95" spans="1:4" x14ac:dyDescent="0.25">
      <c r="A95">
        <v>59205</v>
      </c>
      <c r="B95">
        <v>1</v>
      </c>
      <c r="C95">
        <v>14</v>
      </c>
      <c r="D95">
        <v>0</v>
      </c>
    </row>
    <row r="96" spans="1:4" x14ac:dyDescent="0.25">
      <c r="A96">
        <v>2736</v>
      </c>
      <c r="B96">
        <v>0</v>
      </c>
      <c r="C96">
        <v>66</v>
      </c>
      <c r="D96">
        <v>0</v>
      </c>
    </row>
    <row r="97" spans="1:4" x14ac:dyDescent="0.25">
      <c r="A97">
        <v>1796</v>
      </c>
      <c r="B97">
        <v>0</v>
      </c>
      <c r="C97">
        <v>3</v>
      </c>
      <c r="D97">
        <v>0</v>
      </c>
    </row>
    <row r="98" spans="1:4" x14ac:dyDescent="0.25">
      <c r="A98">
        <v>5917</v>
      </c>
      <c r="B98">
        <v>0</v>
      </c>
      <c r="C98">
        <v>8</v>
      </c>
      <c r="D98">
        <v>0</v>
      </c>
    </row>
    <row r="99" spans="1:4" x14ac:dyDescent="0.25">
      <c r="A99">
        <v>1015</v>
      </c>
      <c r="B99">
        <v>0</v>
      </c>
      <c r="C99">
        <v>11</v>
      </c>
      <c r="D99">
        <v>0</v>
      </c>
    </row>
    <row r="100" spans="1:4" x14ac:dyDescent="0.25">
      <c r="A100">
        <v>6768</v>
      </c>
      <c r="B100">
        <v>0</v>
      </c>
      <c r="C100">
        <v>79</v>
      </c>
      <c r="D100">
        <v>1.2658227848101266E-2</v>
      </c>
    </row>
    <row r="101" spans="1:4" x14ac:dyDescent="0.25">
      <c r="A101">
        <v>1248</v>
      </c>
      <c r="B101">
        <v>0</v>
      </c>
      <c r="C101">
        <v>187</v>
      </c>
      <c r="D101">
        <v>1.6042780748663103E-2</v>
      </c>
    </row>
    <row r="102" spans="1:4" x14ac:dyDescent="0.25">
      <c r="A102">
        <v>3429</v>
      </c>
      <c r="B102">
        <v>0</v>
      </c>
      <c r="C102">
        <v>46</v>
      </c>
      <c r="D102">
        <v>2.1739130434782608E-2</v>
      </c>
    </row>
    <row r="103" spans="1:4" x14ac:dyDescent="0.25">
      <c r="A103">
        <v>2383</v>
      </c>
      <c r="B103">
        <v>0</v>
      </c>
      <c r="C103">
        <v>68</v>
      </c>
      <c r="D103">
        <v>0</v>
      </c>
    </row>
    <row r="104" spans="1:4" x14ac:dyDescent="0.25">
      <c r="A104">
        <v>1103</v>
      </c>
      <c r="B104">
        <v>0</v>
      </c>
      <c r="C104">
        <v>32</v>
      </c>
      <c r="D104">
        <v>9.375E-2</v>
      </c>
    </row>
    <row r="105" spans="1:4" x14ac:dyDescent="0.25">
      <c r="A105">
        <v>8905</v>
      </c>
      <c r="B105">
        <v>0</v>
      </c>
      <c r="C105">
        <v>68</v>
      </c>
      <c r="D105">
        <v>1.4705882352941176E-2</v>
      </c>
    </row>
    <row r="106" spans="1:4" x14ac:dyDescent="0.25">
      <c r="A106">
        <v>1336</v>
      </c>
      <c r="B106">
        <v>0</v>
      </c>
      <c r="C106">
        <v>66</v>
      </c>
      <c r="D106">
        <v>1.5151515151515152E-2</v>
      </c>
    </row>
    <row r="107" spans="1:4" x14ac:dyDescent="0.25">
      <c r="A107">
        <v>3162</v>
      </c>
      <c r="B107">
        <v>0</v>
      </c>
      <c r="C107">
        <v>1</v>
      </c>
      <c r="D107">
        <v>0</v>
      </c>
    </row>
    <row r="108" spans="1:4" x14ac:dyDescent="0.25">
      <c r="A108">
        <v>1540</v>
      </c>
      <c r="B108">
        <v>0</v>
      </c>
      <c r="C108">
        <v>63</v>
      </c>
      <c r="D108">
        <v>4.7619047619047616E-2</v>
      </c>
    </row>
    <row r="109" spans="1:4" x14ac:dyDescent="0.25">
      <c r="A109">
        <v>2361</v>
      </c>
      <c r="B109">
        <v>0</v>
      </c>
      <c r="C109">
        <v>25</v>
      </c>
      <c r="D109">
        <v>0</v>
      </c>
    </row>
    <row r="110" spans="1:4" x14ac:dyDescent="0.25">
      <c r="A110">
        <v>9438</v>
      </c>
      <c r="B110">
        <v>0</v>
      </c>
      <c r="C110">
        <v>1</v>
      </c>
      <c r="D110">
        <v>0</v>
      </c>
    </row>
    <row r="111" spans="1:4" x14ac:dyDescent="0.25">
      <c r="A111">
        <v>2485</v>
      </c>
      <c r="B111">
        <v>0</v>
      </c>
      <c r="C111">
        <v>10</v>
      </c>
      <c r="D111">
        <v>0.1</v>
      </c>
    </row>
    <row r="112" spans="1:4" x14ac:dyDescent="0.25">
      <c r="A112">
        <v>1131</v>
      </c>
      <c r="B112">
        <v>0</v>
      </c>
      <c r="C112">
        <v>38</v>
      </c>
      <c r="D112">
        <v>0</v>
      </c>
    </row>
    <row r="113" spans="1:4" x14ac:dyDescent="0.25">
      <c r="A113">
        <v>1030</v>
      </c>
      <c r="B113">
        <v>0</v>
      </c>
      <c r="C113">
        <v>44</v>
      </c>
      <c r="D113">
        <v>4.5454545454545456E-2</v>
      </c>
    </row>
    <row r="114" spans="1:4" x14ac:dyDescent="0.25">
      <c r="A114">
        <v>3276</v>
      </c>
      <c r="B114">
        <v>0</v>
      </c>
      <c r="C114">
        <v>86</v>
      </c>
      <c r="D114">
        <v>3.4883720930232558E-2</v>
      </c>
    </row>
    <row r="115" spans="1:4" x14ac:dyDescent="0.25">
      <c r="A115">
        <v>8081</v>
      </c>
      <c r="B115">
        <v>0</v>
      </c>
      <c r="C115">
        <v>33</v>
      </c>
      <c r="D115">
        <v>3.0303030303030304E-2</v>
      </c>
    </row>
    <row r="116" spans="1:4" x14ac:dyDescent="0.25">
      <c r="A116">
        <v>15974</v>
      </c>
      <c r="B116">
        <v>0</v>
      </c>
      <c r="C116">
        <v>63</v>
      </c>
      <c r="D116">
        <v>1.5873015873015872E-2</v>
      </c>
    </row>
    <row r="117" spans="1:4" x14ac:dyDescent="0.25">
      <c r="A117">
        <v>8224</v>
      </c>
      <c r="B117">
        <v>1</v>
      </c>
      <c r="C117">
        <v>6</v>
      </c>
      <c r="D117">
        <v>0</v>
      </c>
    </row>
    <row r="118" spans="1:4" x14ac:dyDescent="0.25">
      <c r="A118">
        <v>1768</v>
      </c>
      <c r="B118">
        <v>0</v>
      </c>
      <c r="C118">
        <v>10</v>
      </c>
      <c r="D118">
        <v>0.1</v>
      </c>
    </row>
    <row r="119" spans="1:4" x14ac:dyDescent="0.25">
      <c r="A119">
        <v>23585</v>
      </c>
      <c r="B119">
        <v>1</v>
      </c>
      <c r="C119">
        <v>5</v>
      </c>
      <c r="D119">
        <v>0</v>
      </c>
    </row>
    <row r="120" spans="1:4" x14ac:dyDescent="0.25">
      <c r="A120">
        <v>1733</v>
      </c>
      <c r="B120">
        <v>0</v>
      </c>
      <c r="C120">
        <v>146</v>
      </c>
      <c r="D120">
        <v>0</v>
      </c>
    </row>
    <row r="121" spans="1:4" x14ac:dyDescent="0.25">
      <c r="A121">
        <v>3897</v>
      </c>
      <c r="B121">
        <v>0</v>
      </c>
      <c r="C121">
        <v>55</v>
      </c>
      <c r="D121">
        <v>7.2727272727272724E-2</v>
      </c>
    </row>
    <row r="122" spans="1:4" x14ac:dyDescent="0.25">
      <c r="A122">
        <v>1326</v>
      </c>
      <c r="B122">
        <v>0</v>
      </c>
      <c r="C122">
        <v>39</v>
      </c>
      <c r="D122">
        <v>2.564102564102564E-2</v>
      </c>
    </row>
    <row r="123" spans="1:4" x14ac:dyDescent="0.25">
      <c r="A123">
        <v>61511</v>
      </c>
      <c r="B123">
        <v>1</v>
      </c>
      <c r="C123">
        <v>13</v>
      </c>
      <c r="D123">
        <v>0</v>
      </c>
    </row>
    <row r="124" spans="1:4" x14ac:dyDescent="0.25">
      <c r="A124">
        <v>1613</v>
      </c>
      <c r="B124">
        <v>0</v>
      </c>
      <c r="C124">
        <v>40</v>
      </c>
      <c r="D124">
        <v>2.5000000000000001E-2</v>
      </c>
    </row>
    <row r="125" spans="1:4" x14ac:dyDescent="0.25">
      <c r="A125">
        <v>1728</v>
      </c>
      <c r="B125">
        <v>0</v>
      </c>
      <c r="C125">
        <v>13</v>
      </c>
      <c r="D125">
        <v>0</v>
      </c>
    </row>
    <row r="126" spans="1:4" x14ac:dyDescent="0.25">
      <c r="A126">
        <v>9240</v>
      </c>
      <c r="B126">
        <v>0</v>
      </c>
      <c r="C126">
        <v>48</v>
      </c>
      <c r="D126">
        <v>0</v>
      </c>
    </row>
    <row r="127" spans="1:4" x14ac:dyDescent="0.25">
      <c r="A127">
        <v>2481</v>
      </c>
      <c r="B127">
        <v>0</v>
      </c>
      <c r="C127">
        <v>12</v>
      </c>
      <c r="D127">
        <v>0</v>
      </c>
    </row>
    <row r="128" spans="1:4" x14ac:dyDescent="0.25">
      <c r="A128">
        <v>1099</v>
      </c>
      <c r="B128">
        <v>0</v>
      </c>
      <c r="C128">
        <v>18</v>
      </c>
      <c r="D128">
        <v>0</v>
      </c>
    </row>
    <row r="129" spans="1:4" x14ac:dyDescent="0.25">
      <c r="A129">
        <v>1846</v>
      </c>
      <c r="B129">
        <v>0</v>
      </c>
      <c r="C129">
        <v>1</v>
      </c>
      <c r="D129">
        <v>0</v>
      </c>
    </row>
    <row r="130" spans="1:4" x14ac:dyDescent="0.25">
      <c r="A130">
        <v>7170</v>
      </c>
      <c r="B130">
        <v>0</v>
      </c>
      <c r="C130">
        <v>46</v>
      </c>
      <c r="D130">
        <v>0</v>
      </c>
    </row>
    <row r="131" spans="1:4" x14ac:dyDescent="0.25">
      <c r="A131">
        <v>1361</v>
      </c>
      <c r="B131">
        <v>0</v>
      </c>
      <c r="C131">
        <v>41</v>
      </c>
      <c r="D131">
        <v>0</v>
      </c>
    </row>
    <row r="132" spans="1:4" x14ac:dyDescent="0.25">
      <c r="A132">
        <v>2308</v>
      </c>
      <c r="B132">
        <v>0</v>
      </c>
      <c r="C132">
        <v>24</v>
      </c>
      <c r="D132">
        <v>0</v>
      </c>
    </row>
    <row r="133" spans="1:4" x14ac:dyDescent="0.25">
      <c r="A133">
        <v>1134</v>
      </c>
      <c r="B133">
        <v>0</v>
      </c>
      <c r="C133">
        <v>18</v>
      </c>
      <c r="D133">
        <v>0</v>
      </c>
    </row>
    <row r="134" spans="1:4" x14ac:dyDescent="0.25">
      <c r="A134">
        <v>2657</v>
      </c>
      <c r="B134">
        <v>0</v>
      </c>
      <c r="C134">
        <v>22</v>
      </c>
      <c r="D134">
        <v>4.5454545454545456E-2</v>
      </c>
    </row>
    <row r="135" spans="1:4" x14ac:dyDescent="0.25">
      <c r="A135">
        <v>13245</v>
      </c>
      <c r="B135">
        <v>1</v>
      </c>
      <c r="C135">
        <v>5</v>
      </c>
      <c r="D135">
        <v>0.2</v>
      </c>
    </row>
    <row r="136" spans="1:4" x14ac:dyDescent="0.25">
      <c r="A136">
        <v>1085</v>
      </c>
      <c r="B136">
        <v>0</v>
      </c>
      <c r="C136">
        <v>25</v>
      </c>
      <c r="D136">
        <v>0.04</v>
      </c>
    </row>
    <row r="137" spans="1:4" x14ac:dyDescent="0.25">
      <c r="A137">
        <v>1733</v>
      </c>
      <c r="B137">
        <v>0</v>
      </c>
      <c r="C137">
        <v>349</v>
      </c>
      <c r="D137">
        <v>8.5959885386819486E-3</v>
      </c>
    </row>
    <row r="138" spans="1:4" x14ac:dyDescent="0.25">
      <c r="A138">
        <v>1191</v>
      </c>
      <c r="B138">
        <v>0</v>
      </c>
      <c r="C138">
        <v>13</v>
      </c>
      <c r="D138">
        <v>0</v>
      </c>
    </row>
    <row r="139" spans="1:4" x14ac:dyDescent="0.25">
      <c r="A139">
        <v>4071</v>
      </c>
      <c r="B139">
        <v>0</v>
      </c>
      <c r="C139">
        <v>4</v>
      </c>
      <c r="D139">
        <v>0.25</v>
      </c>
    </row>
    <row r="140" spans="1:4" x14ac:dyDescent="0.25">
      <c r="A140">
        <v>15859</v>
      </c>
      <c r="B140">
        <v>1</v>
      </c>
      <c r="C140">
        <v>15</v>
      </c>
      <c r="D140">
        <v>0</v>
      </c>
    </row>
    <row r="141" spans="1:4" x14ac:dyDescent="0.25">
      <c r="A141">
        <v>1704</v>
      </c>
      <c r="B141">
        <v>0</v>
      </c>
      <c r="C141">
        <v>3</v>
      </c>
      <c r="D141">
        <v>0</v>
      </c>
    </row>
    <row r="142" spans="1:4" x14ac:dyDescent="0.25">
      <c r="A142">
        <v>15197</v>
      </c>
      <c r="B142">
        <v>1</v>
      </c>
      <c r="C142">
        <v>16</v>
      </c>
      <c r="D142">
        <v>6.25E-2</v>
      </c>
    </row>
    <row r="143" spans="1:4" x14ac:dyDescent="0.25">
      <c r="A143">
        <v>1358</v>
      </c>
      <c r="B143">
        <v>0</v>
      </c>
      <c r="C143">
        <v>16</v>
      </c>
      <c r="D143">
        <v>0</v>
      </c>
    </row>
    <row r="144" spans="1:4" x14ac:dyDescent="0.25">
      <c r="A144">
        <v>1463</v>
      </c>
      <c r="B144">
        <v>0</v>
      </c>
      <c r="C144">
        <v>13</v>
      </c>
      <c r="D144">
        <v>0</v>
      </c>
    </row>
    <row r="145" spans="1:4" x14ac:dyDescent="0.25">
      <c r="A145">
        <v>21554</v>
      </c>
      <c r="B145">
        <v>1</v>
      </c>
      <c r="C145">
        <v>6</v>
      </c>
      <c r="D145">
        <v>0</v>
      </c>
    </row>
    <row r="146" spans="1:4" x14ac:dyDescent="0.25">
      <c r="A146">
        <v>1572</v>
      </c>
      <c r="B146">
        <v>0</v>
      </c>
      <c r="C146">
        <v>2</v>
      </c>
      <c r="D146">
        <v>0</v>
      </c>
    </row>
    <row r="147" spans="1:4" x14ac:dyDescent="0.25">
      <c r="A147">
        <v>5366</v>
      </c>
      <c r="B147">
        <v>1</v>
      </c>
      <c r="C147">
        <v>207</v>
      </c>
      <c r="D147">
        <v>4.830917874396135E-3</v>
      </c>
    </row>
    <row r="148" spans="1:4" x14ac:dyDescent="0.25">
      <c r="A148">
        <v>2692</v>
      </c>
      <c r="B148">
        <v>0</v>
      </c>
      <c r="C148">
        <v>8</v>
      </c>
      <c r="D148">
        <v>0</v>
      </c>
    </row>
    <row r="149" spans="1:4" x14ac:dyDescent="0.25">
      <c r="A149">
        <v>6833</v>
      </c>
      <c r="B149">
        <v>1</v>
      </c>
      <c r="C149">
        <v>114</v>
      </c>
      <c r="D149">
        <v>8.771929824561403E-3</v>
      </c>
    </row>
    <row r="150" spans="1:4" x14ac:dyDescent="0.25">
      <c r="A150">
        <v>1383</v>
      </c>
      <c r="B150">
        <v>0</v>
      </c>
      <c r="C150">
        <v>24</v>
      </c>
      <c r="D150">
        <v>4.1666666666666664E-2</v>
      </c>
    </row>
    <row r="151" spans="1:4" x14ac:dyDescent="0.25">
      <c r="A151">
        <v>1090</v>
      </c>
      <c r="B151">
        <v>0</v>
      </c>
      <c r="C151">
        <v>1</v>
      </c>
      <c r="D151">
        <v>0</v>
      </c>
    </row>
    <row r="152" spans="1:4" x14ac:dyDescent="0.25">
      <c r="A152">
        <v>1168</v>
      </c>
      <c r="B152">
        <v>0</v>
      </c>
      <c r="C152">
        <v>18</v>
      </c>
      <c r="D152">
        <v>0</v>
      </c>
    </row>
    <row r="153" spans="1:4" x14ac:dyDescent="0.25">
      <c r="A153">
        <v>8993</v>
      </c>
      <c r="B153">
        <v>1</v>
      </c>
      <c r="C153">
        <v>17</v>
      </c>
      <c r="D153">
        <v>0</v>
      </c>
    </row>
    <row r="154" spans="1:4" x14ac:dyDescent="0.25">
      <c r="A154">
        <v>1244</v>
      </c>
      <c r="B154">
        <v>0</v>
      </c>
      <c r="C154">
        <v>8</v>
      </c>
      <c r="D154">
        <v>0.125</v>
      </c>
    </row>
    <row r="155" spans="1:4" x14ac:dyDescent="0.25">
      <c r="A155">
        <v>5151</v>
      </c>
      <c r="B155">
        <v>0</v>
      </c>
      <c r="C155">
        <v>1</v>
      </c>
      <c r="D155">
        <v>0</v>
      </c>
    </row>
    <row r="156" spans="1:4" x14ac:dyDescent="0.25">
      <c r="A156">
        <v>1196</v>
      </c>
      <c r="B156">
        <v>0</v>
      </c>
      <c r="C156">
        <v>2</v>
      </c>
      <c r="D156">
        <v>0</v>
      </c>
    </row>
    <row r="157" spans="1:4" x14ac:dyDescent="0.25">
      <c r="A157">
        <v>1575</v>
      </c>
      <c r="B157">
        <v>0</v>
      </c>
      <c r="C157">
        <v>9</v>
      </c>
      <c r="D157">
        <v>0</v>
      </c>
    </row>
    <row r="158" spans="1:4" x14ac:dyDescent="0.25">
      <c r="A158">
        <v>1695</v>
      </c>
      <c r="B158">
        <v>0</v>
      </c>
      <c r="C158">
        <v>13</v>
      </c>
      <c r="D158">
        <v>0</v>
      </c>
    </row>
    <row r="159" spans="1:4" x14ac:dyDescent="0.25">
      <c r="A159">
        <v>3771</v>
      </c>
      <c r="B159">
        <v>0</v>
      </c>
      <c r="C159">
        <v>29</v>
      </c>
      <c r="D159">
        <v>0</v>
      </c>
    </row>
    <row r="160" spans="1:4" x14ac:dyDescent="0.25">
      <c r="A160">
        <v>10550</v>
      </c>
      <c r="B160">
        <v>0</v>
      </c>
      <c r="C160">
        <v>21</v>
      </c>
      <c r="D160">
        <v>0</v>
      </c>
    </row>
    <row r="161" spans="1:4" x14ac:dyDescent="0.25">
      <c r="A161">
        <v>1620</v>
      </c>
      <c r="B161">
        <v>0</v>
      </c>
      <c r="C161">
        <v>14</v>
      </c>
      <c r="D161">
        <v>0</v>
      </c>
    </row>
    <row r="162" spans="1:4" x14ac:dyDescent="0.25">
      <c r="A162">
        <v>1047</v>
      </c>
      <c r="B162">
        <v>0</v>
      </c>
      <c r="C162">
        <v>55</v>
      </c>
      <c r="D162">
        <v>5.4545454545454543E-2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3814C-DBE4-4BD6-AA70-A77E3D977363}">
  <dimension ref="A1:AB163"/>
  <sheetViews>
    <sheetView topLeftCell="J1" zoomScale="70" zoomScaleNormal="70" workbookViewId="0">
      <selection activeCell="Z70" sqref="Z70"/>
    </sheetView>
  </sheetViews>
  <sheetFormatPr defaultRowHeight="15" x14ac:dyDescent="0.25"/>
  <cols>
    <col min="16" max="16" width="14.85546875" bestFit="1" customWidth="1"/>
  </cols>
  <sheetData>
    <row r="1" spans="1:16" x14ac:dyDescent="0.25">
      <c r="A1" t="s">
        <v>4</v>
      </c>
      <c r="B1" t="s">
        <v>6</v>
      </c>
      <c r="C1" t="s">
        <v>2</v>
      </c>
      <c r="D1" t="s">
        <v>1</v>
      </c>
      <c r="P1" t="s">
        <v>259</v>
      </c>
    </row>
    <row r="2" spans="1:16" x14ac:dyDescent="0.25">
      <c r="A2">
        <v>1932</v>
      </c>
      <c r="B2" t="s">
        <v>38</v>
      </c>
      <c r="C2">
        <v>0</v>
      </c>
      <c r="D2">
        <v>0</v>
      </c>
      <c r="H2" t="s">
        <v>38</v>
      </c>
      <c r="I2" t="s">
        <v>43</v>
      </c>
      <c r="J2" t="s">
        <v>64</v>
      </c>
      <c r="K2" t="s">
        <v>257</v>
      </c>
      <c r="L2" t="s">
        <v>258</v>
      </c>
      <c r="O2" t="s">
        <v>260</v>
      </c>
      <c r="P2">
        <v>0.18171143189499628</v>
      </c>
    </row>
    <row r="3" spans="1:16" x14ac:dyDescent="0.25">
      <c r="A3">
        <v>1897</v>
      </c>
      <c r="B3" t="s">
        <v>38</v>
      </c>
      <c r="C3">
        <v>0</v>
      </c>
      <c r="D3">
        <v>0</v>
      </c>
      <c r="H3">
        <v>1932</v>
      </c>
      <c r="I3">
        <v>4121</v>
      </c>
      <c r="J3">
        <v>1409</v>
      </c>
      <c r="K3">
        <v>23342</v>
      </c>
      <c r="L3">
        <v>1355</v>
      </c>
      <c r="O3" t="s">
        <v>261</v>
      </c>
      <c r="P3" s="1">
        <v>0.20551926456987352</v>
      </c>
    </row>
    <row r="4" spans="1:16" x14ac:dyDescent="0.25">
      <c r="A4">
        <v>1807</v>
      </c>
      <c r="B4" t="s">
        <v>38</v>
      </c>
      <c r="C4">
        <v>0</v>
      </c>
      <c r="D4">
        <v>0</v>
      </c>
      <c r="H4">
        <v>1897</v>
      </c>
      <c r="I4">
        <v>1058</v>
      </c>
      <c r="J4">
        <v>1751</v>
      </c>
      <c r="K4">
        <v>1333</v>
      </c>
      <c r="L4">
        <v>1376</v>
      </c>
    </row>
    <row r="5" spans="1:16" x14ac:dyDescent="0.25">
      <c r="A5">
        <v>3623</v>
      </c>
      <c r="B5" t="s">
        <v>38</v>
      </c>
      <c r="C5">
        <v>0</v>
      </c>
      <c r="D5">
        <v>0</v>
      </c>
      <c r="H5">
        <v>1807</v>
      </c>
      <c r="I5">
        <v>1628</v>
      </c>
      <c r="J5">
        <v>1712</v>
      </c>
      <c r="K5">
        <v>1282</v>
      </c>
      <c r="L5">
        <v>1007</v>
      </c>
    </row>
    <row r="6" spans="1:16" x14ac:dyDescent="0.25">
      <c r="A6">
        <v>2127</v>
      </c>
      <c r="B6" t="s">
        <v>38</v>
      </c>
      <c r="C6">
        <v>0</v>
      </c>
      <c r="D6">
        <v>0</v>
      </c>
      <c r="H6">
        <v>3623</v>
      </c>
      <c r="I6">
        <v>1037</v>
      </c>
      <c r="J6">
        <v>42623</v>
      </c>
      <c r="K6">
        <v>3100</v>
      </c>
      <c r="L6">
        <v>1333</v>
      </c>
    </row>
    <row r="7" spans="1:16" x14ac:dyDescent="0.25">
      <c r="A7">
        <v>2260</v>
      </c>
      <c r="B7" t="s">
        <v>38</v>
      </c>
      <c r="C7">
        <v>0</v>
      </c>
      <c r="D7">
        <v>0</v>
      </c>
      <c r="H7">
        <v>2127</v>
      </c>
      <c r="I7">
        <v>2367</v>
      </c>
      <c r="J7">
        <v>5366</v>
      </c>
      <c r="K7">
        <v>1969</v>
      </c>
      <c r="L7">
        <v>6350</v>
      </c>
    </row>
    <row r="8" spans="1:16" x14ac:dyDescent="0.25">
      <c r="A8">
        <v>1259</v>
      </c>
      <c r="B8" t="s">
        <v>38</v>
      </c>
      <c r="C8">
        <v>0</v>
      </c>
      <c r="D8">
        <v>0</v>
      </c>
      <c r="H8">
        <v>2260</v>
      </c>
      <c r="I8">
        <v>1463</v>
      </c>
      <c r="K8">
        <v>1285</v>
      </c>
      <c r="L8">
        <v>9298</v>
      </c>
    </row>
    <row r="9" spans="1:16" x14ac:dyDescent="0.25">
      <c r="A9">
        <v>4133</v>
      </c>
      <c r="B9" t="s">
        <v>38</v>
      </c>
      <c r="C9">
        <v>0</v>
      </c>
      <c r="D9">
        <v>0</v>
      </c>
      <c r="H9">
        <v>6993</v>
      </c>
      <c r="I9">
        <v>2095</v>
      </c>
      <c r="K9">
        <v>16063</v>
      </c>
      <c r="L9">
        <v>3294</v>
      </c>
    </row>
    <row r="10" spans="1:16" x14ac:dyDescent="0.25">
      <c r="A10">
        <v>1204</v>
      </c>
      <c r="B10" t="s">
        <v>38</v>
      </c>
      <c r="C10">
        <v>0</v>
      </c>
      <c r="D10">
        <v>0</v>
      </c>
      <c r="H10">
        <v>1259</v>
      </c>
      <c r="I10">
        <v>2736</v>
      </c>
      <c r="K10">
        <v>1032</v>
      </c>
      <c r="L10">
        <v>10280</v>
      </c>
    </row>
    <row r="11" spans="1:16" x14ac:dyDescent="0.25">
      <c r="A11">
        <v>1452</v>
      </c>
      <c r="B11" t="s">
        <v>38</v>
      </c>
      <c r="C11">
        <v>0</v>
      </c>
      <c r="D11">
        <v>0</v>
      </c>
      <c r="H11">
        <v>68658</v>
      </c>
      <c r="I11">
        <v>1015</v>
      </c>
      <c r="K11">
        <v>73362</v>
      </c>
      <c r="L11">
        <v>1523</v>
      </c>
    </row>
    <row r="12" spans="1:16" x14ac:dyDescent="0.25">
      <c r="A12">
        <v>1015</v>
      </c>
      <c r="B12" t="s">
        <v>38</v>
      </c>
      <c r="C12">
        <v>0</v>
      </c>
      <c r="D12">
        <v>0</v>
      </c>
      <c r="H12">
        <v>4133</v>
      </c>
      <c r="I12">
        <v>1099</v>
      </c>
      <c r="K12">
        <v>1145</v>
      </c>
      <c r="L12">
        <v>2118</v>
      </c>
    </row>
    <row r="13" spans="1:16" x14ac:dyDescent="0.25">
      <c r="A13">
        <v>6768</v>
      </c>
      <c r="B13" t="s">
        <v>38</v>
      </c>
      <c r="C13">
        <v>0</v>
      </c>
      <c r="D13">
        <v>0</v>
      </c>
      <c r="H13">
        <v>1204</v>
      </c>
      <c r="I13">
        <v>1134</v>
      </c>
      <c r="K13">
        <v>29031</v>
      </c>
      <c r="L13">
        <v>3858</v>
      </c>
    </row>
    <row r="14" spans="1:16" x14ac:dyDescent="0.25">
      <c r="A14">
        <v>1336</v>
      </c>
      <c r="B14" t="s">
        <v>38</v>
      </c>
      <c r="C14">
        <v>0</v>
      </c>
      <c r="D14">
        <v>0</v>
      </c>
      <c r="H14">
        <v>1452</v>
      </c>
      <c r="I14">
        <v>1047</v>
      </c>
      <c r="K14">
        <v>44733</v>
      </c>
      <c r="L14">
        <v>1743</v>
      </c>
    </row>
    <row r="15" spans="1:16" x14ac:dyDescent="0.25">
      <c r="A15">
        <v>1358</v>
      </c>
      <c r="B15" t="s">
        <v>38</v>
      </c>
      <c r="C15">
        <v>0</v>
      </c>
      <c r="D15">
        <v>0</v>
      </c>
      <c r="H15">
        <v>1015</v>
      </c>
      <c r="K15">
        <v>1539</v>
      </c>
      <c r="L15">
        <v>3139</v>
      </c>
    </row>
    <row r="16" spans="1:16" x14ac:dyDescent="0.25">
      <c r="A16">
        <v>4121</v>
      </c>
      <c r="B16" t="s">
        <v>43</v>
      </c>
      <c r="C16">
        <v>0</v>
      </c>
      <c r="D16">
        <v>0</v>
      </c>
      <c r="H16">
        <v>6768</v>
      </c>
      <c r="K16">
        <v>4074</v>
      </c>
      <c r="L16">
        <v>8905</v>
      </c>
    </row>
    <row r="17" spans="1:12" x14ac:dyDescent="0.25">
      <c r="A17">
        <v>1058</v>
      </c>
      <c r="B17" t="s">
        <v>43</v>
      </c>
      <c r="C17">
        <v>0</v>
      </c>
      <c r="D17">
        <v>0</v>
      </c>
      <c r="H17">
        <v>1336</v>
      </c>
      <c r="K17">
        <v>1734</v>
      </c>
      <c r="L17">
        <v>1733</v>
      </c>
    </row>
    <row r="18" spans="1:12" x14ac:dyDescent="0.25">
      <c r="A18">
        <v>1628</v>
      </c>
      <c r="B18" t="s">
        <v>43</v>
      </c>
      <c r="C18">
        <v>0</v>
      </c>
      <c r="D18">
        <v>0</v>
      </c>
      <c r="H18">
        <v>1358</v>
      </c>
      <c r="K18">
        <v>1019</v>
      </c>
      <c r="L18">
        <v>3897</v>
      </c>
    </row>
    <row r="19" spans="1:12" x14ac:dyDescent="0.25">
      <c r="A19">
        <v>1037</v>
      </c>
      <c r="B19" t="s">
        <v>43</v>
      </c>
      <c r="C19">
        <v>0</v>
      </c>
      <c r="D19">
        <v>0</v>
      </c>
      <c r="K19">
        <v>1916</v>
      </c>
      <c r="L19">
        <v>2481</v>
      </c>
    </row>
    <row r="20" spans="1:12" x14ac:dyDescent="0.25">
      <c r="A20">
        <v>2367</v>
      </c>
      <c r="B20" t="s">
        <v>43</v>
      </c>
      <c r="C20">
        <v>0</v>
      </c>
      <c r="D20">
        <v>0</v>
      </c>
      <c r="K20">
        <v>1230</v>
      </c>
      <c r="L20">
        <v>1191</v>
      </c>
    </row>
    <row r="21" spans="1:12" x14ac:dyDescent="0.25">
      <c r="A21">
        <v>1463</v>
      </c>
      <c r="B21" t="s">
        <v>43</v>
      </c>
      <c r="C21">
        <v>0</v>
      </c>
      <c r="D21">
        <v>0</v>
      </c>
      <c r="K21">
        <v>30740</v>
      </c>
      <c r="L21">
        <v>1704</v>
      </c>
    </row>
    <row r="22" spans="1:12" x14ac:dyDescent="0.25">
      <c r="A22">
        <v>2095</v>
      </c>
      <c r="B22" t="s">
        <v>43</v>
      </c>
      <c r="C22">
        <v>0</v>
      </c>
      <c r="D22">
        <v>0</v>
      </c>
      <c r="K22">
        <v>1266</v>
      </c>
      <c r="L22">
        <v>2692</v>
      </c>
    </row>
    <row r="23" spans="1:12" x14ac:dyDescent="0.25">
      <c r="A23">
        <v>2736</v>
      </c>
      <c r="B23" t="s">
        <v>43</v>
      </c>
      <c r="C23">
        <v>0</v>
      </c>
      <c r="D23">
        <v>0</v>
      </c>
      <c r="K23">
        <v>1126</v>
      </c>
      <c r="L23">
        <v>1383</v>
      </c>
    </row>
    <row r="24" spans="1:12" x14ac:dyDescent="0.25">
      <c r="A24">
        <v>1015</v>
      </c>
      <c r="B24" t="s">
        <v>43</v>
      </c>
      <c r="C24">
        <v>0</v>
      </c>
      <c r="D24">
        <v>0</v>
      </c>
      <c r="K24">
        <v>1379</v>
      </c>
      <c r="L24">
        <v>1196</v>
      </c>
    </row>
    <row r="25" spans="1:12" x14ac:dyDescent="0.25">
      <c r="A25">
        <v>1099</v>
      </c>
      <c r="B25" t="s">
        <v>43</v>
      </c>
      <c r="C25">
        <v>0</v>
      </c>
      <c r="D25">
        <v>0</v>
      </c>
      <c r="K25">
        <v>9656</v>
      </c>
      <c r="L25">
        <v>1695</v>
      </c>
    </row>
    <row r="26" spans="1:12" x14ac:dyDescent="0.25">
      <c r="A26">
        <v>1134</v>
      </c>
      <c r="B26" t="s">
        <v>43</v>
      </c>
      <c r="C26">
        <v>0</v>
      </c>
      <c r="D26">
        <v>0</v>
      </c>
      <c r="K26">
        <v>46136</v>
      </c>
    </row>
    <row r="27" spans="1:12" x14ac:dyDescent="0.25">
      <c r="A27">
        <v>1047</v>
      </c>
      <c r="B27" t="s">
        <v>43</v>
      </c>
      <c r="C27">
        <v>0</v>
      </c>
      <c r="D27">
        <v>0</v>
      </c>
      <c r="K27">
        <v>1563</v>
      </c>
    </row>
    <row r="28" spans="1:12" x14ac:dyDescent="0.25">
      <c r="A28">
        <v>1409</v>
      </c>
      <c r="B28" t="s">
        <v>64</v>
      </c>
      <c r="C28">
        <v>0</v>
      </c>
      <c r="D28">
        <v>0</v>
      </c>
      <c r="K28">
        <v>52495</v>
      </c>
    </row>
    <row r="29" spans="1:12" x14ac:dyDescent="0.25">
      <c r="A29">
        <v>1751</v>
      </c>
      <c r="B29" t="s">
        <v>64</v>
      </c>
      <c r="C29">
        <v>0</v>
      </c>
      <c r="D29">
        <v>0</v>
      </c>
      <c r="K29">
        <v>1717</v>
      </c>
    </row>
    <row r="30" spans="1:12" x14ac:dyDescent="0.25">
      <c r="A30">
        <v>1712</v>
      </c>
      <c r="B30" t="s">
        <v>64</v>
      </c>
      <c r="C30">
        <v>0</v>
      </c>
      <c r="D30">
        <v>0</v>
      </c>
      <c r="K30">
        <v>7090</v>
      </c>
    </row>
    <row r="31" spans="1:12" x14ac:dyDescent="0.25">
      <c r="A31" s="2">
        <v>1017</v>
      </c>
      <c r="B31" s="2" t="s">
        <v>68</v>
      </c>
      <c r="C31" s="2">
        <v>0</v>
      </c>
      <c r="D31" s="2">
        <v>0</v>
      </c>
      <c r="K31">
        <v>1226</v>
      </c>
    </row>
    <row r="32" spans="1:12" x14ac:dyDescent="0.25">
      <c r="A32" s="2">
        <v>2267</v>
      </c>
      <c r="B32" s="2" t="s">
        <v>68</v>
      </c>
      <c r="C32" s="2">
        <v>0</v>
      </c>
      <c r="D32" s="2">
        <v>0</v>
      </c>
      <c r="K32">
        <v>2249</v>
      </c>
    </row>
    <row r="33" spans="1:11" x14ac:dyDescent="0.25">
      <c r="A33" s="2">
        <v>6833</v>
      </c>
      <c r="B33" s="2" t="s">
        <v>68</v>
      </c>
      <c r="C33" s="2">
        <v>0</v>
      </c>
      <c r="D33" s="2">
        <v>0</v>
      </c>
      <c r="K33">
        <v>1238</v>
      </c>
    </row>
    <row r="34" spans="1:11" x14ac:dyDescent="0.25">
      <c r="A34" s="2">
        <v>9438</v>
      </c>
      <c r="B34" s="2" t="s">
        <v>68</v>
      </c>
      <c r="C34" s="2">
        <v>0</v>
      </c>
      <c r="D34" s="2">
        <v>0</v>
      </c>
      <c r="K34">
        <v>40917</v>
      </c>
    </row>
    <row r="35" spans="1:11" x14ac:dyDescent="0.25">
      <c r="A35" s="2">
        <v>1846</v>
      </c>
      <c r="B35" s="2" t="s">
        <v>68</v>
      </c>
      <c r="C35" s="2">
        <v>0</v>
      </c>
      <c r="D35" s="2">
        <v>0</v>
      </c>
      <c r="K35">
        <v>33232</v>
      </c>
    </row>
    <row r="36" spans="1:11" x14ac:dyDescent="0.25">
      <c r="A36" s="2">
        <v>1090</v>
      </c>
      <c r="B36" s="2" t="s">
        <v>68</v>
      </c>
      <c r="C36" s="2">
        <v>0</v>
      </c>
      <c r="D36" s="2">
        <v>0</v>
      </c>
      <c r="K36">
        <v>7091</v>
      </c>
    </row>
    <row r="37" spans="1:11" x14ac:dyDescent="0.25">
      <c r="A37" s="2">
        <v>5151</v>
      </c>
      <c r="B37" s="2" t="s">
        <v>68</v>
      </c>
      <c r="C37" s="2">
        <v>0</v>
      </c>
      <c r="D37" s="2">
        <v>0</v>
      </c>
      <c r="K37">
        <v>5661</v>
      </c>
    </row>
    <row r="38" spans="1:11" x14ac:dyDescent="0.25">
      <c r="A38">
        <v>1333</v>
      </c>
      <c r="B38" t="s">
        <v>12</v>
      </c>
      <c r="C38">
        <v>0</v>
      </c>
      <c r="D38">
        <v>0</v>
      </c>
      <c r="K38">
        <v>1655</v>
      </c>
    </row>
    <row r="39" spans="1:11" x14ac:dyDescent="0.25">
      <c r="A39">
        <v>1282</v>
      </c>
      <c r="B39" t="s">
        <v>12</v>
      </c>
      <c r="C39">
        <v>0</v>
      </c>
      <c r="D39">
        <v>0</v>
      </c>
      <c r="K39">
        <v>29530</v>
      </c>
    </row>
    <row r="40" spans="1:11" x14ac:dyDescent="0.25">
      <c r="A40">
        <v>3100</v>
      </c>
      <c r="B40" t="s">
        <v>12</v>
      </c>
      <c r="C40">
        <v>0</v>
      </c>
      <c r="D40">
        <v>0</v>
      </c>
      <c r="K40">
        <v>1571</v>
      </c>
    </row>
    <row r="41" spans="1:11" x14ac:dyDescent="0.25">
      <c r="A41">
        <v>1969</v>
      </c>
      <c r="B41" t="s">
        <v>12</v>
      </c>
      <c r="C41">
        <v>0</v>
      </c>
      <c r="D41">
        <v>0</v>
      </c>
      <c r="K41">
        <v>1155</v>
      </c>
    </row>
    <row r="42" spans="1:11" x14ac:dyDescent="0.25">
      <c r="A42">
        <v>1285</v>
      </c>
      <c r="B42" t="s">
        <v>12</v>
      </c>
      <c r="C42">
        <v>0</v>
      </c>
      <c r="D42">
        <v>0</v>
      </c>
      <c r="K42">
        <v>1490</v>
      </c>
    </row>
    <row r="43" spans="1:11" x14ac:dyDescent="0.25">
      <c r="A43">
        <v>1032</v>
      </c>
      <c r="B43" t="s">
        <v>12</v>
      </c>
      <c r="C43">
        <v>0</v>
      </c>
      <c r="D43">
        <v>0</v>
      </c>
      <c r="K43">
        <v>19763</v>
      </c>
    </row>
    <row r="44" spans="1:11" x14ac:dyDescent="0.25">
      <c r="A44">
        <v>1145</v>
      </c>
      <c r="B44" t="s">
        <v>12</v>
      </c>
      <c r="C44">
        <v>0</v>
      </c>
      <c r="D44">
        <v>0</v>
      </c>
      <c r="K44">
        <v>43828</v>
      </c>
    </row>
    <row r="45" spans="1:11" x14ac:dyDescent="0.25">
      <c r="A45">
        <v>1539</v>
      </c>
      <c r="B45" t="s">
        <v>12</v>
      </c>
      <c r="C45">
        <v>0</v>
      </c>
      <c r="D45">
        <v>0</v>
      </c>
      <c r="K45">
        <v>35349</v>
      </c>
    </row>
    <row r="46" spans="1:11" x14ac:dyDescent="0.25">
      <c r="A46">
        <v>4074</v>
      </c>
      <c r="B46" t="s">
        <v>12</v>
      </c>
      <c r="C46">
        <v>0</v>
      </c>
      <c r="D46">
        <v>0</v>
      </c>
      <c r="K46">
        <v>1662</v>
      </c>
    </row>
    <row r="47" spans="1:11" x14ac:dyDescent="0.25">
      <c r="A47">
        <v>1734</v>
      </c>
      <c r="B47" t="s">
        <v>12</v>
      </c>
      <c r="C47">
        <v>0</v>
      </c>
      <c r="D47">
        <v>0</v>
      </c>
      <c r="K47">
        <v>87332</v>
      </c>
    </row>
    <row r="48" spans="1:11" x14ac:dyDescent="0.25">
      <c r="A48">
        <v>1019</v>
      </c>
      <c r="B48" t="s">
        <v>12</v>
      </c>
      <c r="C48">
        <v>0</v>
      </c>
      <c r="D48">
        <v>0</v>
      </c>
      <c r="K48">
        <v>9506</v>
      </c>
    </row>
    <row r="49" spans="1:23" x14ac:dyDescent="0.25">
      <c r="A49">
        <v>1230</v>
      </c>
      <c r="B49" t="s">
        <v>12</v>
      </c>
      <c r="C49">
        <v>0</v>
      </c>
      <c r="D49">
        <v>0</v>
      </c>
      <c r="K49">
        <v>1598</v>
      </c>
    </row>
    <row r="50" spans="1:23" x14ac:dyDescent="0.25">
      <c r="A50">
        <v>1266</v>
      </c>
      <c r="B50" t="s">
        <v>12</v>
      </c>
      <c r="C50">
        <v>0</v>
      </c>
      <c r="D50">
        <v>0</v>
      </c>
      <c r="K50">
        <v>17234</v>
      </c>
    </row>
    <row r="51" spans="1:23" x14ac:dyDescent="0.25">
      <c r="A51">
        <v>1126</v>
      </c>
      <c r="B51" t="s">
        <v>12</v>
      </c>
      <c r="C51">
        <v>0</v>
      </c>
      <c r="D51">
        <v>0</v>
      </c>
      <c r="K51">
        <v>1517</v>
      </c>
    </row>
    <row r="52" spans="1:23" x14ac:dyDescent="0.25">
      <c r="A52">
        <v>1379</v>
      </c>
      <c r="B52" t="s">
        <v>12</v>
      </c>
      <c r="C52">
        <v>0</v>
      </c>
      <c r="D52">
        <v>0</v>
      </c>
      <c r="K52">
        <v>4383</v>
      </c>
    </row>
    <row r="53" spans="1:23" x14ac:dyDescent="0.25">
      <c r="A53">
        <v>1563</v>
      </c>
      <c r="B53" t="s">
        <v>12</v>
      </c>
      <c r="C53">
        <v>0</v>
      </c>
      <c r="D53">
        <v>0</v>
      </c>
      <c r="K53">
        <v>3093</v>
      </c>
    </row>
    <row r="54" spans="1:23" x14ac:dyDescent="0.25">
      <c r="A54">
        <v>1717</v>
      </c>
      <c r="B54" t="s">
        <v>12</v>
      </c>
      <c r="C54">
        <v>0</v>
      </c>
      <c r="D54">
        <v>0</v>
      </c>
      <c r="K54">
        <v>6435</v>
      </c>
    </row>
    <row r="55" spans="1:23" x14ac:dyDescent="0.25">
      <c r="A55">
        <v>7090</v>
      </c>
      <c r="B55" t="s">
        <v>12</v>
      </c>
      <c r="C55">
        <v>0</v>
      </c>
      <c r="D55">
        <v>0</v>
      </c>
      <c r="K55">
        <v>1162</v>
      </c>
    </row>
    <row r="56" spans="1:23" x14ac:dyDescent="0.25">
      <c r="A56">
        <v>1226</v>
      </c>
      <c r="B56" t="s">
        <v>12</v>
      </c>
      <c r="C56">
        <v>0</v>
      </c>
      <c r="D56">
        <v>0</v>
      </c>
      <c r="K56">
        <v>59205</v>
      </c>
      <c r="P56" t="s">
        <v>262</v>
      </c>
      <c r="W56" t="s">
        <v>264</v>
      </c>
    </row>
    <row r="57" spans="1:23" x14ac:dyDescent="0.25">
      <c r="A57">
        <v>2249</v>
      </c>
      <c r="B57" t="s">
        <v>12</v>
      </c>
      <c r="C57">
        <v>0</v>
      </c>
      <c r="D57">
        <v>0</v>
      </c>
      <c r="K57">
        <v>1796</v>
      </c>
      <c r="P57" t="s">
        <v>38</v>
      </c>
      <c r="Q57" t="s">
        <v>43</v>
      </c>
      <c r="R57" t="s">
        <v>64</v>
      </c>
      <c r="S57" t="s">
        <v>257</v>
      </c>
      <c r="T57" t="s">
        <v>258</v>
      </c>
      <c r="V57" t="s">
        <v>265</v>
      </c>
      <c r="W57">
        <v>3.4556612170074302E-4</v>
      </c>
    </row>
    <row r="58" spans="1:23" x14ac:dyDescent="0.25">
      <c r="A58">
        <v>1238</v>
      </c>
      <c r="B58" t="s">
        <v>12</v>
      </c>
      <c r="C58">
        <v>0</v>
      </c>
      <c r="D58">
        <v>0</v>
      </c>
      <c r="K58">
        <v>5917</v>
      </c>
      <c r="P58">
        <v>1932</v>
      </c>
      <c r="Q58">
        <v>4121</v>
      </c>
      <c r="R58">
        <v>1409</v>
      </c>
      <c r="S58">
        <v>1333</v>
      </c>
      <c r="T58">
        <v>1376</v>
      </c>
      <c r="V58" t="s">
        <v>266</v>
      </c>
      <c r="W58">
        <v>5.7426112836554402E-3</v>
      </c>
    </row>
    <row r="59" spans="1:23" x14ac:dyDescent="0.25">
      <c r="A59">
        <v>7091</v>
      </c>
      <c r="B59" t="s">
        <v>12</v>
      </c>
      <c r="C59">
        <v>0</v>
      </c>
      <c r="D59">
        <v>0</v>
      </c>
      <c r="K59">
        <v>1248</v>
      </c>
      <c r="P59">
        <v>1897</v>
      </c>
      <c r="Q59">
        <v>1058</v>
      </c>
      <c r="R59">
        <v>1751</v>
      </c>
      <c r="S59">
        <v>1282</v>
      </c>
      <c r="T59">
        <v>1007</v>
      </c>
    </row>
    <row r="60" spans="1:23" x14ac:dyDescent="0.25">
      <c r="A60">
        <v>5661</v>
      </c>
      <c r="B60" t="s">
        <v>12</v>
      </c>
      <c r="C60">
        <v>0</v>
      </c>
      <c r="D60">
        <v>0</v>
      </c>
      <c r="K60">
        <v>3429</v>
      </c>
      <c r="P60">
        <v>1807</v>
      </c>
      <c r="Q60">
        <v>1628</v>
      </c>
      <c r="R60">
        <v>1712</v>
      </c>
      <c r="S60">
        <v>3100</v>
      </c>
      <c r="T60">
        <v>1333</v>
      </c>
      <c r="V60" t="s">
        <v>263</v>
      </c>
      <c r="W60">
        <v>6.3514110046180702E-3</v>
      </c>
    </row>
    <row r="61" spans="1:23" x14ac:dyDescent="0.25">
      <c r="A61">
        <v>1655</v>
      </c>
      <c r="B61" t="s">
        <v>12</v>
      </c>
      <c r="C61">
        <v>0</v>
      </c>
      <c r="D61">
        <v>0</v>
      </c>
      <c r="K61">
        <v>2383</v>
      </c>
      <c r="P61">
        <v>3623</v>
      </c>
      <c r="Q61">
        <v>1037</v>
      </c>
      <c r="S61">
        <v>1969</v>
      </c>
      <c r="T61">
        <v>6350</v>
      </c>
      <c r="V61" t="s">
        <v>267</v>
      </c>
      <c r="W61">
        <v>1.3295326640814403E-2</v>
      </c>
    </row>
    <row r="62" spans="1:23" x14ac:dyDescent="0.25">
      <c r="A62">
        <v>1571</v>
      </c>
      <c r="B62" t="s">
        <v>12</v>
      </c>
      <c r="C62">
        <v>0</v>
      </c>
      <c r="D62">
        <v>0</v>
      </c>
      <c r="K62">
        <v>1103</v>
      </c>
      <c r="P62">
        <v>2127</v>
      </c>
      <c r="Q62">
        <v>2367</v>
      </c>
      <c r="S62">
        <v>1285</v>
      </c>
      <c r="T62">
        <v>9298</v>
      </c>
    </row>
    <row r="63" spans="1:23" x14ac:dyDescent="0.25">
      <c r="A63">
        <v>1155</v>
      </c>
      <c r="B63" t="s">
        <v>12</v>
      </c>
      <c r="C63">
        <v>0</v>
      </c>
      <c r="D63">
        <v>0</v>
      </c>
      <c r="K63">
        <v>3162</v>
      </c>
      <c r="P63">
        <v>2260</v>
      </c>
      <c r="Q63">
        <v>1463</v>
      </c>
      <c r="S63">
        <v>1032</v>
      </c>
      <c r="T63">
        <v>3294</v>
      </c>
    </row>
    <row r="64" spans="1:23" x14ac:dyDescent="0.25">
      <c r="A64">
        <v>1490</v>
      </c>
      <c r="B64" t="s">
        <v>12</v>
      </c>
      <c r="C64">
        <v>0</v>
      </c>
      <c r="D64">
        <v>0</v>
      </c>
      <c r="K64">
        <v>1540</v>
      </c>
      <c r="P64">
        <v>1259</v>
      </c>
      <c r="Q64">
        <v>2095</v>
      </c>
      <c r="S64">
        <v>1145</v>
      </c>
      <c r="T64">
        <v>10280</v>
      </c>
    </row>
    <row r="65" spans="1:28" x14ac:dyDescent="0.25">
      <c r="A65">
        <v>1662</v>
      </c>
      <c r="B65" t="s">
        <v>12</v>
      </c>
      <c r="C65">
        <v>0</v>
      </c>
      <c r="D65">
        <v>0</v>
      </c>
      <c r="K65">
        <v>2361</v>
      </c>
      <c r="P65">
        <v>4133</v>
      </c>
      <c r="Q65">
        <v>2736</v>
      </c>
      <c r="S65">
        <v>1539</v>
      </c>
      <c r="T65">
        <v>1523</v>
      </c>
    </row>
    <row r="66" spans="1:28" x14ac:dyDescent="0.25">
      <c r="A66">
        <v>9506</v>
      </c>
      <c r="B66" t="s">
        <v>12</v>
      </c>
      <c r="C66">
        <v>0</v>
      </c>
      <c r="D66">
        <v>0</v>
      </c>
      <c r="K66">
        <v>2485</v>
      </c>
      <c r="P66">
        <v>1204</v>
      </c>
      <c r="Q66">
        <v>1015</v>
      </c>
      <c r="S66">
        <v>4074</v>
      </c>
      <c r="T66">
        <v>2118</v>
      </c>
    </row>
    <row r="67" spans="1:28" x14ac:dyDescent="0.25">
      <c r="A67">
        <v>1598</v>
      </c>
      <c r="B67" t="s">
        <v>12</v>
      </c>
      <c r="C67">
        <v>0</v>
      </c>
      <c r="D67">
        <v>0</v>
      </c>
      <c r="K67">
        <v>1131</v>
      </c>
      <c r="P67">
        <v>1452</v>
      </c>
      <c r="Q67">
        <v>1099</v>
      </c>
      <c r="S67">
        <v>1734</v>
      </c>
      <c r="T67">
        <v>3858</v>
      </c>
    </row>
    <row r="68" spans="1:28" x14ac:dyDescent="0.25">
      <c r="A68">
        <v>1517</v>
      </c>
      <c r="B68" t="s">
        <v>12</v>
      </c>
      <c r="C68">
        <v>0</v>
      </c>
      <c r="D68">
        <v>0</v>
      </c>
      <c r="K68">
        <v>1030</v>
      </c>
      <c r="P68">
        <v>1015</v>
      </c>
      <c r="Q68">
        <v>1134</v>
      </c>
      <c r="S68">
        <v>1019</v>
      </c>
      <c r="T68">
        <v>1743</v>
      </c>
    </row>
    <row r="69" spans="1:28" x14ac:dyDescent="0.25">
      <c r="A69">
        <v>4383</v>
      </c>
      <c r="B69" t="s">
        <v>12</v>
      </c>
      <c r="C69">
        <v>0</v>
      </c>
      <c r="D69">
        <v>0</v>
      </c>
      <c r="K69">
        <v>3276</v>
      </c>
      <c r="P69">
        <v>6768</v>
      </c>
      <c r="Q69">
        <v>1047</v>
      </c>
      <c r="S69">
        <v>1230</v>
      </c>
      <c r="T69">
        <v>3139</v>
      </c>
    </row>
    <row r="70" spans="1:28" x14ac:dyDescent="0.25">
      <c r="A70">
        <v>3093</v>
      </c>
      <c r="B70" t="s">
        <v>12</v>
      </c>
      <c r="C70">
        <v>0</v>
      </c>
      <c r="D70">
        <v>0</v>
      </c>
      <c r="K70">
        <v>8081</v>
      </c>
      <c r="P70">
        <v>1336</v>
      </c>
      <c r="S70">
        <v>1266</v>
      </c>
      <c r="T70">
        <v>8905</v>
      </c>
    </row>
    <row r="71" spans="1:28" x14ac:dyDescent="0.25">
      <c r="A71">
        <v>6435</v>
      </c>
      <c r="B71" t="s">
        <v>12</v>
      </c>
      <c r="C71">
        <v>0</v>
      </c>
      <c r="D71">
        <v>0</v>
      </c>
      <c r="K71">
        <v>15974</v>
      </c>
      <c r="P71">
        <v>1358</v>
      </c>
      <c r="S71">
        <v>1126</v>
      </c>
      <c r="T71">
        <v>1733</v>
      </c>
    </row>
    <row r="72" spans="1:28" x14ac:dyDescent="0.25">
      <c r="A72">
        <v>1162</v>
      </c>
      <c r="B72" t="s">
        <v>12</v>
      </c>
      <c r="C72">
        <v>0</v>
      </c>
      <c r="D72">
        <v>0</v>
      </c>
      <c r="K72">
        <v>8224</v>
      </c>
      <c r="S72">
        <v>1379</v>
      </c>
      <c r="T72">
        <v>3897</v>
      </c>
    </row>
    <row r="73" spans="1:28" x14ac:dyDescent="0.25">
      <c r="A73">
        <v>1796</v>
      </c>
      <c r="B73" t="s">
        <v>12</v>
      </c>
      <c r="C73">
        <v>0</v>
      </c>
      <c r="D73">
        <v>0</v>
      </c>
      <c r="K73">
        <v>1768</v>
      </c>
      <c r="S73">
        <v>1563</v>
      </c>
      <c r="T73">
        <v>2481</v>
      </c>
    </row>
    <row r="74" spans="1:28" x14ac:dyDescent="0.25">
      <c r="A74">
        <v>5917</v>
      </c>
      <c r="B74" t="s">
        <v>12</v>
      </c>
      <c r="C74">
        <v>0</v>
      </c>
      <c r="D74">
        <v>0</v>
      </c>
      <c r="K74">
        <v>23585</v>
      </c>
      <c r="S74">
        <v>1717</v>
      </c>
      <c r="T74">
        <v>1191</v>
      </c>
      <c r="Z74" t="s">
        <v>306</v>
      </c>
    </row>
    <row r="75" spans="1:28" ht="15.75" thickBot="1" x14ac:dyDescent="0.3">
      <c r="A75">
        <v>1248</v>
      </c>
      <c r="B75" t="s">
        <v>12</v>
      </c>
      <c r="C75">
        <v>0</v>
      </c>
      <c r="D75">
        <v>0</v>
      </c>
      <c r="K75">
        <v>1326</v>
      </c>
      <c r="S75">
        <v>7090</v>
      </c>
      <c r="T75">
        <v>1704</v>
      </c>
    </row>
    <row r="76" spans="1:28" x14ac:dyDescent="0.25">
      <c r="A76">
        <v>3429</v>
      </c>
      <c r="B76" t="s">
        <v>12</v>
      </c>
      <c r="C76">
        <v>0</v>
      </c>
      <c r="D76">
        <v>0</v>
      </c>
      <c r="K76">
        <v>61511</v>
      </c>
      <c r="S76">
        <v>1226</v>
      </c>
      <c r="T76">
        <v>2692</v>
      </c>
      <c r="Z76" s="4"/>
      <c r="AA76" s="4" t="s">
        <v>257</v>
      </c>
      <c r="AB76" s="4" t="s">
        <v>64</v>
      </c>
    </row>
    <row r="77" spans="1:28" x14ac:dyDescent="0.25">
      <c r="A77">
        <v>2383</v>
      </c>
      <c r="B77" t="s">
        <v>12</v>
      </c>
      <c r="C77">
        <v>0</v>
      </c>
      <c r="D77">
        <v>0</v>
      </c>
      <c r="K77">
        <v>1613</v>
      </c>
      <c r="S77">
        <v>2249</v>
      </c>
      <c r="T77">
        <v>1383</v>
      </c>
      <c r="Z77" t="s">
        <v>247</v>
      </c>
      <c r="AA77">
        <v>2857.3098591549297</v>
      </c>
      <c r="AB77">
        <v>1624</v>
      </c>
    </row>
    <row r="78" spans="1:28" x14ac:dyDescent="0.25">
      <c r="A78">
        <v>1103</v>
      </c>
      <c r="B78" t="s">
        <v>12</v>
      </c>
      <c r="C78">
        <v>0</v>
      </c>
      <c r="D78">
        <v>0</v>
      </c>
      <c r="K78">
        <v>1728</v>
      </c>
      <c r="S78">
        <v>1238</v>
      </c>
      <c r="T78">
        <v>1196</v>
      </c>
      <c r="Z78" t="s">
        <v>307</v>
      </c>
      <c r="AA78">
        <v>7618297.8740442647</v>
      </c>
      <c r="AB78">
        <v>35049</v>
      </c>
    </row>
    <row r="79" spans="1:28" x14ac:dyDescent="0.25">
      <c r="A79">
        <v>3162</v>
      </c>
      <c r="B79" t="s">
        <v>12</v>
      </c>
      <c r="C79">
        <v>0</v>
      </c>
      <c r="D79">
        <v>0</v>
      </c>
      <c r="K79">
        <v>9240</v>
      </c>
      <c r="S79">
        <v>7091</v>
      </c>
      <c r="T79">
        <v>1695</v>
      </c>
      <c r="Z79" t="s">
        <v>308</v>
      </c>
      <c r="AA79">
        <v>71</v>
      </c>
      <c r="AB79">
        <v>3</v>
      </c>
    </row>
    <row r="80" spans="1:28" x14ac:dyDescent="0.25">
      <c r="A80">
        <v>1540</v>
      </c>
      <c r="B80" t="s">
        <v>12</v>
      </c>
      <c r="C80">
        <v>0</v>
      </c>
      <c r="D80">
        <v>0</v>
      </c>
      <c r="K80">
        <v>7170</v>
      </c>
      <c r="S80">
        <v>5661</v>
      </c>
      <c r="Z80" t="s">
        <v>309</v>
      </c>
      <c r="AA80">
        <v>0</v>
      </c>
    </row>
    <row r="81" spans="1:28" x14ac:dyDescent="0.25">
      <c r="A81">
        <v>2361</v>
      </c>
      <c r="B81" t="s">
        <v>12</v>
      </c>
      <c r="C81">
        <v>0</v>
      </c>
      <c r="D81">
        <v>0</v>
      </c>
      <c r="K81">
        <v>1361</v>
      </c>
      <c r="S81">
        <v>1655</v>
      </c>
      <c r="Z81" t="s">
        <v>310</v>
      </c>
      <c r="AA81">
        <v>61</v>
      </c>
    </row>
    <row r="82" spans="1:28" x14ac:dyDescent="0.25">
      <c r="A82">
        <v>2485</v>
      </c>
      <c r="B82" t="s">
        <v>12</v>
      </c>
      <c r="C82">
        <v>0</v>
      </c>
      <c r="D82">
        <v>0</v>
      </c>
      <c r="K82">
        <v>2308</v>
      </c>
      <c r="S82">
        <v>1571</v>
      </c>
      <c r="Z82" t="s">
        <v>311</v>
      </c>
      <c r="AA82">
        <v>3.5754425193486745</v>
      </c>
    </row>
    <row r="83" spans="1:28" x14ac:dyDescent="0.25">
      <c r="A83">
        <v>1131</v>
      </c>
      <c r="B83" t="s">
        <v>12</v>
      </c>
      <c r="C83">
        <v>0</v>
      </c>
      <c r="D83">
        <v>0</v>
      </c>
      <c r="K83">
        <v>2657</v>
      </c>
      <c r="S83">
        <v>1155</v>
      </c>
      <c r="Z83" t="s">
        <v>312</v>
      </c>
      <c r="AA83">
        <v>3.4556612170074329E-4</v>
      </c>
    </row>
    <row r="84" spans="1:28" x14ac:dyDescent="0.25">
      <c r="A84">
        <v>1030</v>
      </c>
      <c r="B84" t="s">
        <v>12</v>
      </c>
      <c r="C84">
        <v>0</v>
      </c>
      <c r="D84">
        <v>0</v>
      </c>
      <c r="K84">
        <v>13245</v>
      </c>
      <c r="S84">
        <v>1490</v>
      </c>
      <c r="Z84" t="s">
        <v>313</v>
      </c>
      <c r="AA84">
        <v>1.6702194837737363</v>
      </c>
    </row>
    <row r="85" spans="1:28" x14ac:dyDescent="0.25">
      <c r="A85">
        <v>3276</v>
      </c>
      <c r="B85" t="s">
        <v>12</v>
      </c>
      <c r="C85">
        <v>0</v>
      </c>
      <c r="D85">
        <v>0</v>
      </c>
      <c r="K85">
        <v>1085</v>
      </c>
      <c r="S85">
        <v>1662</v>
      </c>
      <c r="Z85" t="s">
        <v>314</v>
      </c>
      <c r="AA85">
        <v>6.9113224340148658E-4</v>
      </c>
    </row>
    <row r="86" spans="1:28" ht="15.75" thickBot="1" x14ac:dyDescent="0.3">
      <c r="A86">
        <v>8081</v>
      </c>
      <c r="B86" t="s">
        <v>12</v>
      </c>
      <c r="C86">
        <v>0</v>
      </c>
      <c r="D86">
        <v>0</v>
      </c>
      <c r="K86">
        <v>1733</v>
      </c>
      <c r="S86">
        <v>9506</v>
      </c>
      <c r="Z86" s="3" t="s">
        <v>315</v>
      </c>
      <c r="AA86" s="3">
        <v>1.9996235849949404</v>
      </c>
      <c r="AB86" s="3"/>
    </row>
    <row r="87" spans="1:28" x14ac:dyDescent="0.25">
      <c r="A87">
        <v>15974</v>
      </c>
      <c r="B87" t="s">
        <v>12</v>
      </c>
      <c r="C87">
        <v>0</v>
      </c>
      <c r="D87">
        <v>0</v>
      </c>
      <c r="K87">
        <v>4071</v>
      </c>
      <c r="S87">
        <v>1598</v>
      </c>
    </row>
    <row r="88" spans="1:28" x14ac:dyDescent="0.25">
      <c r="A88">
        <v>1768</v>
      </c>
      <c r="B88" t="s">
        <v>12</v>
      </c>
      <c r="C88">
        <v>0</v>
      </c>
      <c r="D88">
        <v>0</v>
      </c>
      <c r="K88">
        <v>15859</v>
      </c>
      <c r="S88">
        <v>1517</v>
      </c>
    </row>
    <row r="89" spans="1:28" x14ac:dyDescent="0.25">
      <c r="A89">
        <v>1326</v>
      </c>
      <c r="B89" t="s">
        <v>12</v>
      </c>
      <c r="C89">
        <v>0</v>
      </c>
      <c r="D89">
        <v>0</v>
      </c>
      <c r="K89">
        <v>15197</v>
      </c>
      <c r="S89">
        <v>4383</v>
      </c>
    </row>
    <row r="90" spans="1:28" x14ac:dyDescent="0.25">
      <c r="A90">
        <v>1613</v>
      </c>
      <c r="B90" t="s">
        <v>12</v>
      </c>
      <c r="C90">
        <v>0</v>
      </c>
      <c r="D90">
        <v>0</v>
      </c>
      <c r="K90">
        <v>1463</v>
      </c>
      <c r="S90">
        <v>3093</v>
      </c>
      <c r="Z90" t="s">
        <v>306</v>
      </c>
    </row>
    <row r="91" spans="1:28" ht="15.75" thickBot="1" x14ac:dyDescent="0.3">
      <c r="A91">
        <v>1728</v>
      </c>
      <c r="B91" t="s">
        <v>12</v>
      </c>
      <c r="C91">
        <v>0</v>
      </c>
      <c r="D91">
        <v>0</v>
      </c>
      <c r="K91">
        <v>21554</v>
      </c>
      <c r="S91">
        <v>6435</v>
      </c>
    </row>
    <row r="92" spans="1:28" x14ac:dyDescent="0.25">
      <c r="A92">
        <v>9240</v>
      </c>
      <c r="B92" t="s">
        <v>12</v>
      </c>
      <c r="C92">
        <v>0</v>
      </c>
      <c r="D92">
        <v>0</v>
      </c>
      <c r="K92">
        <v>1572</v>
      </c>
      <c r="S92">
        <v>1162</v>
      </c>
      <c r="Z92" s="4"/>
      <c r="AA92" s="4" t="s">
        <v>257</v>
      </c>
      <c r="AB92" s="4" t="s">
        <v>43</v>
      </c>
    </row>
    <row r="93" spans="1:28" x14ac:dyDescent="0.25">
      <c r="A93">
        <v>7170</v>
      </c>
      <c r="B93" t="s">
        <v>12</v>
      </c>
      <c r="C93">
        <v>0</v>
      </c>
      <c r="D93">
        <v>0</v>
      </c>
      <c r="K93">
        <v>6833</v>
      </c>
      <c r="S93">
        <v>1796</v>
      </c>
      <c r="Z93" t="s">
        <v>247</v>
      </c>
      <c r="AA93">
        <v>2857.3098591549297</v>
      </c>
      <c r="AB93">
        <v>1733.3333333333333</v>
      </c>
    </row>
    <row r="94" spans="1:28" x14ac:dyDescent="0.25">
      <c r="A94">
        <v>1361</v>
      </c>
      <c r="B94" t="s">
        <v>12</v>
      </c>
      <c r="C94">
        <v>0</v>
      </c>
      <c r="D94">
        <v>0</v>
      </c>
      <c r="K94">
        <v>1168</v>
      </c>
      <c r="S94">
        <v>5917</v>
      </c>
      <c r="Z94" t="s">
        <v>307</v>
      </c>
      <c r="AA94">
        <v>7618297.8740442647</v>
      </c>
      <c r="AB94">
        <v>910217.69696969679</v>
      </c>
    </row>
    <row r="95" spans="1:28" x14ac:dyDescent="0.25">
      <c r="A95">
        <v>2308</v>
      </c>
      <c r="B95" t="s">
        <v>12</v>
      </c>
      <c r="C95">
        <v>0</v>
      </c>
      <c r="D95">
        <v>0</v>
      </c>
      <c r="K95">
        <v>8993</v>
      </c>
      <c r="S95">
        <v>1248</v>
      </c>
      <c r="Z95" t="s">
        <v>308</v>
      </c>
      <c r="AA95">
        <v>71</v>
      </c>
      <c r="AB95">
        <v>12</v>
      </c>
    </row>
    <row r="96" spans="1:28" x14ac:dyDescent="0.25">
      <c r="A96">
        <v>2657</v>
      </c>
      <c r="B96" t="s">
        <v>12</v>
      </c>
      <c r="C96">
        <v>0</v>
      </c>
      <c r="D96">
        <v>0</v>
      </c>
      <c r="K96">
        <v>1244</v>
      </c>
      <c r="S96">
        <v>3429</v>
      </c>
      <c r="Z96" t="s">
        <v>309</v>
      </c>
      <c r="AA96">
        <v>0</v>
      </c>
    </row>
    <row r="97" spans="1:28" x14ac:dyDescent="0.25">
      <c r="A97">
        <v>1085</v>
      </c>
      <c r="B97" t="s">
        <v>12</v>
      </c>
      <c r="C97">
        <v>0</v>
      </c>
      <c r="D97">
        <v>0</v>
      </c>
      <c r="K97">
        <v>1575</v>
      </c>
      <c r="S97">
        <v>2383</v>
      </c>
      <c r="Z97" t="s">
        <v>310</v>
      </c>
      <c r="AA97">
        <v>49</v>
      </c>
    </row>
    <row r="98" spans="1:28" x14ac:dyDescent="0.25">
      <c r="A98">
        <v>1733</v>
      </c>
      <c r="B98" t="s">
        <v>12</v>
      </c>
      <c r="C98">
        <v>0</v>
      </c>
      <c r="D98">
        <v>0</v>
      </c>
      <c r="K98">
        <v>3771</v>
      </c>
      <c r="S98">
        <v>1103</v>
      </c>
      <c r="Z98" t="s">
        <v>311</v>
      </c>
      <c r="AA98">
        <v>2.6263467637318887</v>
      </c>
    </row>
    <row r="99" spans="1:28" x14ac:dyDescent="0.25">
      <c r="A99">
        <v>4071</v>
      </c>
      <c r="B99" t="s">
        <v>12</v>
      </c>
      <c r="C99">
        <v>0</v>
      </c>
      <c r="D99">
        <v>0</v>
      </c>
      <c r="K99">
        <v>10550</v>
      </c>
      <c r="S99">
        <v>3162</v>
      </c>
      <c r="Z99" t="s">
        <v>312</v>
      </c>
      <c r="AA99">
        <v>5.7426112836554358E-3</v>
      </c>
    </row>
    <row r="100" spans="1:28" x14ac:dyDescent="0.25">
      <c r="A100">
        <v>1463</v>
      </c>
      <c r="B100" t="s">
        <v>12</v>
      </c>
      <c r="C100">
        <v>0</v>
      </c>
      <c r="D100">
        <v>0</v>
      </c>
      <c r="K100">
        <v>1620</v>
      </c>
      <c r="S100">
        <v>1540</v>
      </c>
      <c r="Z100" t="s">
        <v>313</v>
      </c>
      <c r="AA100">
        <v>1.6765508926168529</v>
      </c>
    </row>
    <row r="101" spans="1:28" x14ac:dyDescent="0.25">
      <c r="A101">
        <v>1572</v>
      </c>
      <c r="B101" t="s">
        <v>12</v>
      </c>
      <c r="C101">
        <v>0</v>
      </c>
      <c r="D101">
        <v>0</v>
      </c>
      <c r="S101">
        <v>2361</v>
      </c>
      <c r="Z101" t="s">
        <v>314</v>
      </c>
      <c r="AA101">
        <v>1.1485222567310872E-2</v>
      </c>
    </row>
    <row r="102" spans="1:28" ht="15.75" thickBot="1" x14ac:dyDescent="0.3">
      <c r="A102">
        <v>1168</v>
      </c>
      <c r="B102" t="s">
        <v>12</v>
      </c>
      <c r="C102">
        <v>0</v>
      </c>
      <c r="D102">
        <v>0</v>
      </c>
      <c r="S102">
        <v>2485</v>
      </c>
      <c r="Z102" s="3" t="s">
        <v>315</v>
      </c>
      <c r="AA102" s="3">
        <v>2.0095752371292388</v>
      </c>
      <c r="AB102" s="3"/>
    </row>
    <row r="103" spans="1:28" x14ac:dyDescent="0.25">
      <c r="A103">
        <v>1244</v>
      </c>
      <c r="B103" t="s">
        <v>12</v>
      </c>
      <c r="C103">
        <v>0</v>
      </c>
      <c r="D103">
        <v>0</v>
      </c>
      <c r="S103">
        <v>1131</v>
      </c>
    </row>
    <row r="104" spans="1:28" x14ac:dyDescent="0.25">
      <c r="A104">
        <v>1575</v>
      </c>
      <c r="B104" t="s">
        <v>12</v>
      </c>
      <c r="C104">
        <v>0</v>
      </c>
      <c r="D104">
        <v>0</v>
      </c>
      <c r="S104">
        <v>1030</v>
      </c>
    </row>
    <row r="105" spans="1:28" x14ac:dyDescent="0.25">
      <c r="A105">
        <v>3771</v>
      </c>
      <c r="B105" t="s">
        <v>12</v>
      </c>
      <c r="C105">
        <v>0</v>
      </c>
      <c r="D105">
        <v>0</v>
      </c>
      <c r="S105">
        <v>3276</v>
      </c>
    </row>
    <row r="106" spans="1:28" x14ac:dyDescent="0.25">
      <c r="A106">
        <v>10550</v>
      </c>
      <c r="B106" t="s">
        <v>12</v>
      </c>
      <c r="C106">
        <v>0</v>
      </c>
      <c r="D106">
        <v>0</v>
      </c>
      <c r="S106">
        <v>8081</v>
      </c>
    </row>
    <row r="107" spans="1:28" x14ac:dyDescent="0.25">
      <c r="A107">
        <v>1620</v>
      </c>
      <c r="B107" t="s">
        <v>12</v>
      </c>
      <c r="C107">
        <v>0</v>
      </c>
      <c r="D107">
        <v>0</v>
      </c>
      <c r="S107">
        <v>15974</v>
      </c>
    </row>
    <row r="108" spans="1:28" x14ac:dyDescent="0.25">
      <c r="A108">
        <v>1355</v>
      </c>
      <c r="B108" t="s">
        <v>21</v>
      </c>
      <c r="C108">
        <v>0</v>
      </c>
      <c r="D108">
        <v>0</v>
      </c>
      <c r="S108">
        <v>1768</v>
      </c>
    </row>
    <row r="109" spans="1:28" x14ac:dyDescent="0.25">
      <c r="A109">
        <v>1376</v>
      </c>
      <c r="B109" t="s">
        <v>21</v>
      </c>
      <c r="C109">
        <v>0</v>
      </c>
      <c r="D109">
        <v>0</v>
      </c>
      <c r="S109">
        <v>1326</v>
      </c>
    </row>
    <row r="110" spans="1:28" x14ac:dyDescent="0.25">
      <c r="A110">
        <v>1007</v>
      </c>
      <c r="B110" t="s">
        <v>21</v>
      </c>
      <c r="C110">
        <v>0</v>
      </c>
      <c r="D110">
        <v>0</v>
      </c>
      <c r="S110">
        <v>1613</v>
      </c>
    </row>
    <row r="111" spans="1:28" x14ac:dyDescent="0.25">
      <c r="A111">
        <v>1333</v>
      </c>
      <c r="B111" t="s">
        <v>21</v>
      </c>
      <c r="C111">
        <v>0</v>
      </c>
      <c r="D111">
        <v>0</v>
      </c>
      <c r="S111">
        <v>1728</v>
      </c>
    </row>
    <row r="112" spans="1:28" x14ac:dyDescent="0.25">
      <c r="A112">
        <v>6350</v>
      </c>
      <c r="B112" t="s">
        <v>21</v>
      </c>
      <c r="C112">
        <v>0</v>
      </c>
      <c r="D112">
        <v>0</v>
      </c>
      <c r="S112">
        <v>9240</v>
      </c>
    </row>
    <row r="113" spans="1:19" x14ac:dyDescent="0.25">
      <c r="A113">
        <v>9298</v>
      </c>
      <c r="B113" t="s">
        <v>21</v>
      </c>
      <c r="C113">
        <v>0</v>
      </c>
      <c r="D113">
        <v>0</v>
      </c>
      <c r="S113">
        <v>7170</v>
      </c>
    </row>
    <row r="114" spans="1:19" x14ac:dyDescent="0.25">
      <c r="A114">
        <v>3294</v>
      </c>
      <c r="B114" t="s">
        <v>21</v>
      </c>
      <c r="C114">
        <v>0</v>
      </c>
      <c r="D114">
        <v>0</v>
      </c>
      <c r="S114">
        <v>1361</v>
      </c>
    </row>
    <row r="115" spans="1:19" x14ac:dyDescent="0.25">
      <c r="A115">
        <v>10280</v>
      </c>
      <c r="B115" t="s">
        <v>21</v>
      </c>
      <c r="C115">
        <v>0</v>
      </c>
      <c r="D115">
        <v>0</v>
      </c>
      <c r="S115">
        <v>2308</v>
      </c>
    </row>
    <row r="116" spans="1:19" x14ac:dyDescent="0.25">
      <c r="A116">
        <v>1523</v>
      </c>
      <c r="B116" t="s">
        <v>21</v>
      </c>
      <c r="C116">
        <v>0</v>
      </c>
      <c r="D116">
        <v>0</v>
      </c>
      <c r="S116">
        <v>2657</v>
      </c>
    </row>
    <row r="117" spans="1:19" x14ac:dyDescent="0.25">
      <c r="A117">
        <v>2118</v>
      </c>
      <c r="B117" t="s">
        <v>21</v>
      </c>
      <c r="C117">
        <v>0</v>
      </c>
      <c r="D117">
        <v>0</v>
      </c>
      <c r="S117">
        <v>1085</v>
      </c>
    </row>
    <row r="118" spans="1:19" x14ac:dyDescent="0.25">
      <c r="A118">
        <v>3858</v>
      </c>
      <c r="B118" t="s">
        <v>21</v>
      </c>
      <c r="C118">
        <v>0</v>
      </c>
      <c r="D118">
        <v>0</v>
      </c>
      <c r="S118">
        <v>1733</v>
      </c>
    </row>
    <row r="119" spans="1:19" x14ac:dyDescent="0.25">
      <c r="A119">
        <v>1743</v>
      </c>
      <c r="B119" t="s">
        <v>21</v>
      </c>
      <c r="C119">
        <v>0</v>
      </c>
      <c r="D119">
        <v>0</v>
      </c>
      <c r="S119">
        <v>4071</v>
      </c>
    </row>
    <row r="120" spans="1:19" x14ac:dyDescent="0.25">
      <c r="A120">
        <v>3139</v>
      </c>
      <c r="B120" t="s">
        <v>21</v>
      </c>
      <c r="C120">
        <v>0</v>
      </c>
      <c r="D120">
        <v>0</v>
      </c>
      <c r="S120">
        <v>1463</v>
      </c>
    </row>
    <row r="121" spans="1:19" x14ac:dyDescent="0.25">
      <c r="A121">
        <v>8905</v>
      </c>
      <c r="B121" t="s">
        <v>21</v>
      </c>
      <c r="C121">
        <v>0</v>
      </c>
      <c r="D121">
        <v>0</v>
      </c>
      <c r="S121">
        <v>1572</v>
      </c>
    </row>
    <row r="122" spans="1:19" x14ac:dyDescent="0.25">
      <c r="A122">
        <v>1733</v>
      </c>
      <c r="B122" t="s">
        <v>21</v>
      </c>
      <c r="C122">
        <v>0</v>
      </c>
      <c r="D122">
        <v>0</v>
      </c>
      <c r="S122">
        <v>1168</v>
      </c>
    </row>
    <row r="123" spans="1:19" x14ac:dyDescent="0.25">
      <c r="A123">
        <v>3897</v>
      </c>
      <c r="B123" t="s">
        <v>21</v>
      </c>
      <c r="C123">
        <v>0</v>
      </c>
      <c r="D123">
        <v>0</v>
      </c>
      <c r="S123">
        <v>1244</v>
      </c>
    </row>
    <row r="124" spans="1:19" x14ac:dyDescent="0.25">
      <c r="A124">
        <v>2481</v>
      </c>
      <c r="B124" t="s">
        <v>21</v>
      </c>
      <c r="C124">
        <v>0</v>
      </c>
      <c r="D124">
        <v>0</v>
      </c>
      <c r="S124">
        <v>1575</v>
      </c>
    </row>
    <row r="125" spans="1:19" x14ac:dyDescent="0.25">
      <c r="A125">
        <v>1191</v>
      </c>
      <c r="B125" t="s">
        <v>21</v>
      </c>
      <c r="C125">
        <v>0</v>
      </c>
      <c r="D125">
        <v>0</v>
      </c>
      <c r="S125">
        <v>3771</v>
      </c>
    </row>
    <row r="126" spans="1:19" x14ac:dyDescent="0.25">
      <c r="A126">
        <v>1704</v>
      </c>
      <c r="B126" t="s">
        <v>21</v>
      </c>
      <c r="C126">
        <v>0</v>
      </c>
      <c r="D126">
        <v>0</v>
      </c>
      <c r="S126">
        <v>10550</v>
      </c>
    </row>
    <row r="127" spans="1:19" x14ac:dyDescent="0.25">
      <c r="A127">
        <v>2692</v>
      </c>
      <c r="B127" t="s">
        <v>21</v>
      </c>
      <c r="C127">
        <v>0</v>
      </c>
      <c r="D127">
        <v>0</v>
      </c>
      <c r="S127">
        <v>1620</v>
      </c>
    </row>
    <row r="128" spans="1:19" x14ac:dyDescent="0.25">
      <c r="A128">
        <v>1383</v>
      </c>
      <c r="B128" t="s">
        <v>21</v>
      </c>
      <c r="C128">
        <v>0</v>
      </c>
      <c r="D128">
        <v>0</v>
      </c>
      <c r="S128">
        <v>1355</v>
      </c>
    </row>
    <row r="129" spans="1:4" x14ac:dyDescent="0.25">
      <c r="A129">
        <v>1196</v>
      </c>
      <c r="B129" t="s">
        <v>21</v>
      </c>
      <c r="C129">
        <v>0</v>
      </c>
      <c r="D129">
        <v>0</v>
      </c>
    </row>
    <row r="130" spans="1:4" x14ac:dyDescent="0.25">
      <c r="A130">
        <v>1695</v>
      </c>
      <c r="B130" t="s">
        <v>21</v>
      </c>
      <c r="C130">
        <v>0</v>
      </c>
      <c r="D130">
        <v>0</v>
      </c>
    </row>
    <row r="132" spans="1:4" x14ac:dyDescent="0.25">
      <c r="A132">
        <v>23342</v>
      </c>
      <c r="B132" t="s">
        <v>12</v>
      </c>
      <c r="C132">
        <v>1</v>
      </c>
      <c r="D132">
        <v>199</v>
      </c>
    </row>
    <row r="133" spans="1:4" x14ac:dyDescent="0.25">
      <c r="A133">
        <v>16063</v>
      </c>
      <c r="B133" t="s">
        <v>12</v>
      </c>
      <c r="C133">
        <v>1</v>
      </c>
      <c r="D133">
        <v>196</v>
      </c>
    </row>
    <row r="134" spans="1:4" x14ac:dyDescent="0.25">
      <c r="A134">
        <v>73362</v>
      </c>
      <c r="B134" t="s">
        <v>12</v>
      </c>
      <c r="C134">
        <v>1</v>
      </c>
      <c r="D134">
        <v>195</v>
      </c>
    </row>
    <row r="135" spans="1:4" x14ac:dyDescent="0.25">
      <c r="A135">
        <v>29031</v>
      </c>
      <c r="B135" t="s">
        <v>12</v>
      </c>
      <c r="C135">
        <v>1</v>
      </c>
      <c r="D135">
        <v>195</v>
      </c>
    </row>
    <row r="136" spans="1:4" x14ac:dyDescent="0.25">
      <c r="A136">
        <v>44733</v>
      </c>
      <c r="B136" t="s">
        <v>12</v>
      </c>
      <c r="C136">
        <v>1</v>
      </c>
      <c r="D136">
        <v>198</v>
      </c>
    </row>
    <row r="137" spans="1:4" x14ac:dyDescent="0.25">
      <c r="A137">
        <v>1916</v>
      </c>
      <c r="B137" t="s">
        <v>12</v>
      </c>
      <c r="C137">
        <v>1</v>
      </c>
      <c r="D137">
        <v>201</v>
      </c>
    </row>
    <row r="138" spans="1:4" x14ac:dyDescent="0.25">
      <c r="A138">
        <v>30740</v>
      </c>
      <c r="B138" t="s">
        <v>12</v>
      </c>
      <c r="C138">
        <v>1</v>
      </c>
      <c r="D138">
        <v>193</v>
      </c>
    </row>
    <row r="139" spans="1:4" x14ac:dyDescent="0.25">
      <c r="A139">
        <v>9656</v>
      </c>
      <c r="B139" t="s">
        <v>12</v>
      </c>
      <c r="C139">
        <v>1</v>
      </c>
      <c r="D139">
        <v>197</v>
      </c>
    </row>
    <row r="140" spans="1:4" x14ac:dyDescent="0.25">
      <c r="A140">
        <v>46136</v>
      </c>
      <c r="B140" t="s">
        <v>12</v>
      </c>
      <c r="C140">
        <v>1</v>
      </c>
      <c r="D140">
        <v>191</v>
      </c>
    </row>
    <row r="141" spans="1:4" x14ac:dyDescent="0.25">
      <c r="A141">
        <v>52495</v>
      </c>
      <c r="B141" t="s">
        <v>12</v>
      </c>
      <c r="C141">
        <v>1</v>
      </c>
      <c r="D141">
        <v>191</v>
      </c>
    </row>
    <row r="142" spans="1:4" x14ac:dyDescent="0.25">
      <c r="A142">
        <v>40917</v>
      </c>
      <c r="B142" t="s">
        <v>12</v>
      </c>
      <c r="C142">
        <v>1</v>
      </c>
      <c r="D142">
        <v>185</v>
      </c>
    </row>
    <row r="143" spans="1:4" x14ac:dyDescent="0.25">
      <c r="A143">
        <v>33232</v>
      </c>
      <c r="B143" t="s">
        <v>12</v>
      </c>
      <c r="C143">
        <v>1</v>
      </c>
      <c r="D143">
        <v>195</v>
      </c>
    </row>
    <row r="144" spans="1:4" x14ac:dyDescent="0.25">
      <c r="A144">
        <v>29530</v>
      </c>
      <c r="B144" t="s">
        <v>12</v>
      </c>
      <c r="C144">
        <v>1</v>
      </c>
      <c r="D144">
        <v>200</v>
      </c>
    </row>
    <row r="145" spans="1:4" x14ac:dyDescent="0.25">
      <c r="A145">
        <v>6993</v>
      </c>
      <c r="B145" t="s">
        <v>38</v>
      </c>
      <c r="C145">
        <v>1</v>
      </c>
      <c r="D145">
        <v>191</v>
      </c>
    </row>
    <row r="146" spans="1:4" x14ac:dyDescent="0.25">
      <c r="A146">
        <v>68658</v>
      </c>
      <c r="B146" t="s">
        <v>38</v>
      </c>
      <c r="C146">
        <v>1</v>
      </c>
      <c r="D146">
        <v>196</v>
      </c>
    </row>
    <row r="147" spans="1:4" x14ac:dyDescent="0.25">
      <c r="A147">
        <v>19763</v>
      </c>
      <c r="B147" t="s">
        <v>12</v>
      </c>
      <c r="C147">
        <v>1</v>
      </c>
      <c r="D147">
        <v>100</v>
      </c>
    </row>
    <row r="148" spans="1:4" x14ac:dyDescent="0.25">
      <c r="A148">
        <v>43828</v>
      </c>
      <c r="B148" t="s">
        <v>12</v>
      </c>
      <c r="C148">
        <v>1</v>
      </c>
      <c r="D148">
        <v>199</v>
      </c>
    </row>
    <row r="149" spans="1:4" x14ac:dyDescent="0.25">
      <c r="A149">
        <v>35349</v>
      </c>
      <c r="B149" t="s">
        <v>12</v>
      </c>
      <c r="C149">
        <v>1</v>
      </c>
      <c r="D149">
        <v>194</v>
      </c>
    </row>
    <row r="150" spans="1:4" x14ac:dyDescent="0.25">
      <c r="A150">
        <v>87332</v>
      </c>
      <c r="B150" t="s">
        <v>12</v>
      </c>
      <c r="C150">
        <v>1</v>
      </c>
      <c r="D150">
        <v>198</v>
      </c>
    </row>
    <row r="151" spans="1:4" x14ac:dyDescent="0.25">
      <c r="A151">
        <v>17234</v>
      </c>
      <c r="B151" t="s">
        <v>12</v>
      </c>
      <c r="C151">
        <v>1</v>
      </c>
      <c r="D151">
        <v>193</v>
      </c>
    </row>
    <row r="152" spans="1:4" x14ac:dyDescent="0.25">
      <c r="A152">
        <v>42623</v>
      </c>
      <c r="B152" t="s">
        <v>64</v>
      </c>
      <c r="C152">
        <v>1</v>
      </c>
      <c r="D152">
        <v>199</v>
      </c>
    </row>
    <row r="153" spans="1:4" x14ac:dyDescent="0.25">
      <c r="A153">
        <v>59205</v>
      </c>
      <c r="B153" t="s">
        <v>12</v>
      </c>
      <c r="C153">
        <v>1</v>
      </c>
      <c r="D153">
        <v>199</v>
      </c>
    </row>
    <row r="154" spans="1:4" x14ac:dyDescent="0.25">
      <c r="A154">
        <v>8224</v>
      </c>
      <c r="B154" t="s">
        <v>12</v>
      </c>
      <c r="C154">
        <v>1</v>
      </c>
      <c r="D154">
        <v>195</v>
      </c>
    </row>
    <row r="155" spans="1:4" x14ac:dyDescent="0.25">
      <c r="A155">
        <v>23585</v>
      </c>
      <c r="B155" t="s">
        <v>12</v>
      </c>
      <c r="C155">
        <v>1</v>
      </c>
      <c r="D155">
        <v>196</v>
      </c>
    </row>
    <row r="156" spans="1:4" x14ac:dyDescent="0.25">
      <c r="A156">
        <v>61511</v>
      </c>
      <c r="B156" t="s">
        <v>12</v>
      </c>
      <c r="C156">
        <v>1</v>
      </c>
      <c r="D156">
        <v>199</v>
      </c>
    </row>
    <row r="157" spans="1:4" x14ac:dyDescent="0.25">
      <c r="A157">
        <v>13245</v>
      </c>
      <c r="B157" t="s">
        <v>12</v>
      </c>
      <c r="C157">
        <v>1</v>
      </c>
      <c r="D157">
        <v>195</v>
      </c>
    </row>
    <row r="158" spans="1:4" x14ac:dyDescent="0.25">
      <c r="A158">
        <v>15859</v>
      </c>
      <c r="B158" t="s">
        <v>12</v>
      </c>
      <c r="C158">
        <v>1</v>
      </c>
      <c r="D158">
        <v>198</v>
      </c>
    </row>
    <row r="159" spans="1:4" x14ac:dyDescent="0.25">
      <c r="A159">
        <v>15197</v>
      </c>
      <c r="B159" t="s">
        <v>12</v>
      </c>
      <c r="C159">
        <v>1</v>
      </c>
      <c r="D159">
        <v>196</v>
      </c>
    </row>
    <row r="160" spans="1:4" x14ac:dyDescent="0.25">
      <c r="A160">
        <v>21554</v>
      </c>
      <c r="B160" t="s">
        <v>12</v>
      </c>
      <c r="C160">
        <v>1</v>
      </c>
      <c r="D160">
        <v>196</v>
      </c>
    </row>
    <row r="161" spans="1:4" x14ac:dyDescent="0.25">
      <c r="A161">
        <v>5366</v>
      </c>
      <c r="B161" t="s">
        <v>64</v>
      </c>
      <c r="C161">
        <v>1</v>
      </c>
      <c r="D161">
        <v>198</v>
      </c>
    </row>
    <row r="162" spans="1:4" x14ac:dyDescent="0.25">
      <c r="A162">
        <v>6833</v>
      </c>
      <c r="B162" t="s">
        <v>12</v>
      </c>
      <c r="C162">
        <v>1</v>
      </c>
      <c r="D162">
        <v>196</v>
      </c>
    </row>
    <row r="163" spans="1:4" x14ac:dyDescent="0.25">
      <c r="A163">
        <v>8993</v>
      </c>
      <c r="B163" t="s">
        <v>12</v>
      </c>
      <c r="C163">
        <v>1</v>
      </c>
      <c r="D163">
        <v>200</v>
      </c>
    </row>
  </sheetData>
  <sortState xmlns:xlrd2="http://schemas.microsoft.com/office/spreadsheetml/2017/richdata2" ref="A2:D130">
    <sortCondition ref="B2:B130"/>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8D52A-2819-47F3-898D-1DC27813210A}">
  <dimension ref="A1:H162"/>
  <sheetViews>
    <sheetView topLeftCell="I43" zoomScale="70" zoomScaleNormal="70" workbookViewId="0">
      <selection activeCell="Y61" sqref="Y61"/>
    </sheetView>
  </sheetViews>
  <sheetFormatPr defaultRowHeight="15" x14ac:dyDescent="0.25"/>
  <sheetData>
    <row r="1" spans="1:8" x14ac:dyDescent="0.25">
      <c r="A1" t="s">
        <v>4</v>
      </c>
      <c r="B1" t="s">
        <v>244</v>
      </c>
      <c r="C1" t="s">
        <v>2</v>
      </c>
      <c r="E1" t="s">
        <v>249</v>
      </c>
      <c r="F1" t="s">
        <v>247</v>
      </c>
      <c r="G1" t="s">
        <v>252</v>
      </c>
    </row>
    <row r="2" spans="1:8" x14ac:dyDescent="0.25">
      <c r="A2">
        <v>13245</v>
      </c>
      <c r="B2">
        <v>0.2</v>
      </c>
      <c r="C2">
        <v>1</v>
      </c>
      <c r="D2">
        <v>1</v>
      </c>
      <c r="E2" t="s">
        <v>248</v>
      </c>
      <c r="F2">
        <f>AVERAGE(A2:A12)</f>
        <v>17187.81818181818</v>
      </c>
      <c r="G2">
        <f>AVERAGE(A2:A162)</f>
        <v>8404.0683229813658</v>
      </c>
    </row>
    <row r="3" spans="1:8" x14ac:dyDescent="0.25">
      <c r="A3">
        <v>19763</v>
      </c>
      <c r="B3">
        <v>0.14285714285714285</v>
      </c>
      <c r="C3">
        <v>1</v>
      </c>
      <c r="D3">
        <f>D2+1</f>
        <v>2</v>
      </c>
      <c r="E3" t="s">
        <v>246</v>
      </c>
      <c r="F3">
        <f>AVERAGE(A13:A33)</f>
        <v>38259</v>
      </c>
    </row>
    <row r="4" spans="1:8" x14ac:dyDescent="0.25">
      <c r="A4">
        <v>43828</v>
      </c>
      <c r="B4">
        <v>8.3333333333333329E-2</v>
      </c>
      <c r="C4">
        <v>1</v>
      </c>
      <c r="D4">
        <f t="shared" ref="D4:D67" si="0">D3+1</f>
        <v>3</v>
      </c>
    </row>
    <row r="5" spans="1:8" x14ac:dyDescent="0.25">
      <c r="A5">
        <v>35349</v>
      </c>
      <c r="B5">
        <v>8.3333333333333329E-2</v>
      </c>
      <c r="C5">
        <v>1</v>
      </c>
      <c r="D5">
        <f t="shared" si="0"/>
        <v>4</v>
      </c>
      <c r="E5" t="s">
        <v>250</v>
      </c>
      <c r="F5" t="s">
        <v>247</v>
      </c>
    </row>
    <row r="6" spans="1:8" x14ac:dyDescent="0.25">
      <c r="A6">
        <v>23342</v>
      </c>
      <c r="B6">
        <v>6.6666666666666666E-2</v>
      </c>
      <c r="C6">
        <v>1</v>
      </c>
      <c r="D6">
        <f t="shared" si="0"/>
        <v>5</v>
      </c>
      <c r="E6" t="s">
        <v>251</v>
      </c>
      <c r="F6">
        <f>AVERAGE(A34:A84)</f>
        <v>2670.0588235294117</v>
      </c>
    </row>
    <row r="7" spans="1:8" x14ac:dyDescent="0.25">
      <c r="A7">
        <v>15197</v>
      </c>
      <c r="B7">
        <v>6.25E-2</v>
      </c>
      <c r="C7">
        <v>1</v>
      </c>
      <c r="D7">
        <f t="shared" si="0"/>
        <v>6</v>
      </c>
      <c r="E7" t="s">
        <v>246</v>
      </c>
      <c r="F7">
        <f>AVERAGE(A85:A162)</f>
        <v>2876.6282051282051</v>
      </c>
    </row>
    <row r="8" spans="1:8" x14ac:dyDescent="0.25">
      <c r="A8">
        <v>17234</v>
      </c>
      <c r="B8">
        <v>4.1666666666666664E-2</v>
      </c>
      <c r="C8">
        <v>1</v>
      </c>
      <c r="D8">
        <f t="shared" si="0"/>
        <v>7</v>
      </c>
    </row>
    <row r="9" spans="1:8" x14ac:dyDescent="0.25">
      <c r="A9">
        <v>1916</v>
      </c>
      <c r="B9">
        <v>1.276595744680851E-2</v>
      </c>
      <c r="C9">
        <v>1</v>
      </c>
      <c r="D9">
        <f t="shared" si="0"/>
        <v>8</v>
      </c>
    </row>
    <row r="10" spans="1:8" x14ac:dyDescent="0.25">
      <c r="A10">
        <v>6993</v>
      </c>
      <c r="B10">
        <v>1.1494252873563218E-2</v>
      </c>
      <c r="C10">
        <v>1</v>
      </c>
      <c r="D10">
        <f t="shared" si="0"/>
        <v>9</v>
      </c>
    </row>
    <row r="11" spans="1:8" x14ac:dyDescent="0.25">
      <c r="A11">
        <v>6833</v>
      </c>
      <c r="B11">
        <v>8.771929824561403E-3</v>
      </c>
      <c r="C11">
        <v>1</v>
      </c>
      <c r="D11">
        <f t="shared" si="0"/>
        <v>10</v>
      </c>
      <c r="G11">
        <f>52+11</f>
        <v>63</v>
      </c>
      <c r="H11">
        <f>63/161</f>
        <v>0.39130434782608697</v>
      </c>
    </row>
    <row r="12" spans="1:8" x14ac:dyDescent="0.25">
      <c r="A12">
        <v>5366</v>
      </c>
      <c r="B12">
        <v>4.830917874396135E-3</v>
      </c>
      <c r="C12">
        <v>1</v>
      </c>
      <c r="D12">
        <f t="shared" si="0"/>
        <v>11</v>
      </c>
    </row>
    <row r="13" spans="1:8" x14ac:dyDescent="0.25">
      <c r="A13">
        <v>16063</v>
      </c>
      <c r="B13">
        <v>0</v>
      </c>
      <c r="C13">
        <v>1</v>
      </c>
      <c r="D13">
        <f t="shared" si="0"/>
        <v>12</v>
      </c>
    </row>
    <row r="14" spans="1:8" x14ac:dyDescent="0.25">
      <c r="A14">
        <v>73362</v>
      </c>
      <c r="B14">
        <v>0</v>
      </c>
      <c r="C14">
        <v>1</v>
      </c>
      <c r="D14">
        <f t="shared" si="0"/>
        <v>13</v>
      </c>
    </row>
    <row r="15" spans="1:8" x14ac:dyDescent="0.25">
      <c r="A15">
        <v>29031</v>
      </c>
      <c r="B15">
        <v>0</v>
      </c>
      <c r="C15">
        <v>1</v>
      </c>
      <c r="D15">
        <f t="shared" si="0"/>
        <v>14</v>
      </c>
    </row>
    <row r="16" spans="1:8" x14ac:dyDescent="0.25">
      <c r="A16">
        <v>44733</v>
      </c>
      <c r="B16">
        <v>0</v>
      </c>
      <c r="C16">
        <v>1</v>
      </c>
      <c r="D16">
        <f t="shared" si="0"/>
        <v>15</v>
      </c>
    </row>
    <row r="17" spans="1:4" x14ac:dyDescent="0.25">
      <c r="A17">
        <v>30740</v>
      </c>
      <c r="B17">
        <v>0</v>
      </c>
      <c r="C17">
        <v>1</v>
      </c>
      <c r="D17">
        <f t="shared" si="0"/>
        <v>16</v>
      </c>
    </row>
    <row r="18" spans="1:4" x14ac:dyDescent="0.25">
      <c r="A18">
        <v>9656</v>
      </c>
      <c r="B18">
        <v>0</v>
      </c>
      <c r="C18">
        <v>1</v>
      </c>
      <c r="D18">
        <f t="shared" si="0"/>
        <v>17</v>
      </c>
    </row>
    <row r="19" spans="1:4" x14ac:dyDescent="0.25">
      <c r="A19">
        <v>46136</v>
      </c>
      <c r="B19">
        <v>0</v>
      </c>
      <c r="C19">
        <v>1</v>
      </c>
      <c r="D19">
        <f t="shared" si="0"/>
        <v>18</v>
      </c>
    </row>
    <row r="20" spans="1:4" x14ac:dyDescent="0.25">
      <c r="A20">
        <v>52495</v>
      </c>
      <c r="B20">
        <v>0</v>
      </c>
      <c r="C20">
        <v>1</v>
      </c>
      <c r="D20">
        <f t="shared" si="0"/>
        <v>19</v>
      </c>
    </row>
    <row r="21" spans="1:4" x14ac:dyDescent="0.25">
      <c r="A21">
        <v>40917</v>
      </c>
      <c r="B21">
        <v>0</v>
      </c>
      <c r="C21">
        <v>1</v>
      </c>
      <c r="D21">
        <f t="shared" si="0"/>
        <v>20</v>
      </c>
    </row>
    <row r="22" spans="1:4" x14ac:dyDescent="0.25">
      <c r="A22">
        <v>33232</v>
      </c>
      <c r="B22">
        <v>0</v>
      </c>
      <c r="C22">
        <v>1</v>
      </c>
      <c r="D22">
        <f t="shared" si="0"/>
        <v>21</v>
      </c>
    </row>
    <row r="23" spans="1:4" x14ac:dyDescent="0.25">
      <c r="A23">
        <v>29530</v>
      </c>
      <c r="B23">
        <v>0</v>
      </c>
      <c r="C23">
        <v>1</v>
      </c>
      <c r="D23">
        <f t="shared" si="0"/>
        <v>22</v>
      </c>
    </row>
    <row r="24" spans="1:4" x14ac:dyDescent="0.25">
      <c r="A24">
        <v>68658</v>
      </c>
      <c r="B24">
        <v>0</v>
      </c>
      <c r="C24">
        <v>1</v>
      </c>
      <c r="D24">
        <f t="shared" si="0"/>
        <v>23</v>
      </c>
    </row>
    <row r="25" spans="1:4" x14ac:dyDescent="0.25">
      <c r="A25">
        <v>87332</v>
      </c>
      <c r="B25">
        <v>0</v>
      </c>
      <c r="C25">
        <v>1</v>
      </c>
      <c r="D25">
        <f t="shared" si="0"/>
        <v>24</v>
      </c>
    </row>
    <row r="26" spans="1:4" x14ac:dyDescent="0.25">
      <c r="A26">
        <v>42623</v>
      </c>
      <c r="B26">
        <v>0</v>
      </c>
      <c r="C26">
        <v>1</v>
      </c>
      <c r="D26">
        <f t="shared" si="0"/>
        <v>25</v>
      </c>
    </row>
    <row r="27" spans="1:4" x14ac:dyDescent="0.25">
      <c r="A27">
        <v>59205</v>
      </c>
      <c r="B27">
        <v>0</v>
      </c>
      <c r="C27">
        <v>1</v>
      </c>
      <c r="D27">
        <f t="shared" si="0"/>
        <v>26</v>
      </c>
    </row>
    <row r="28" spans="1:4" x14ac:dyDescent="0.25">
      <c r="A28">
        <v>8224</v>
      </c>
      <c r="B28">
        <v>0</v>
      </c>
      <c r="C28">
        <v>1</v>
      </c>
      <c r="D28">
        <f t="shared" si="0"/>
        <v>27</v>
      </c>
    </row>
    <row r="29" spans="1:4" x14ac:dyDescent="0.25">
      <c r="A29">
        <v>23585</v>
      </c>
      <c r="B29">
        <v>0</v>
      </c>
      <c r="C29">
        <v>1</v>
      </c>
      <c r="D29">
        <f t="shared" si="0"/>
        <v>28</v>
      </c>
    </row>
    <row r="30" spans="1:4" x14ac:dyDescent="0.25">
      <c r="A30">
        <v>61511</v>
      </c>
      <c r="B30">
        <v>0</v>
      </c>
      <c r="C30">
        <v>1</v>
      </c>
      <c r="D30">
        <f t="shared" si="0"/>
        <v>29</v>
      </c>
    </row>
    <row r="31" spans="1:4" x14ac:dyDescent="0.25">
      <c r="A31">
        <v>15859</v>
      </c>
      <c r="B31">
        <v>0</v>
      </c>
      <c r="C31">
        <v>1</v>
      </c>
      <c r="D31">
        <f t="shared" si="0"/>
        <v>30</v>
      </c>
    </row>
    <row r="32" spans="1:4" x14ac:dyDescent="0.25">
      <c r="A32">
        <v>21554</v>
      </c>
      <c r="B32">
        <v>0</v>
      </c>
      <c r="C32">
        <v>1</v>
      </c>
      <c r="D32">
        <f t="shared" si="0"/>
        <v>31</v>
      </c>
    </row>
    <row r="33" spans="1:4" x14ac:dyDescent="0.25">
      <c r="A33">
        <v>8993</v>
      </c>
      <c r="B33">
        <v>0</v>
      </c>
      <c r="C33">
        <v>1</v>
      </c>
      <c r="D33">
        <f t="shared" si="0"/>
        <v>32</v>
      </c>
    </row>
    <row r="34" spans="1:4" x14ac:dyDescent="0.25">
      <c r="A34">
        <v>1238</v>
      </c>
      <c r="B34">
        <v>0.25</v>
      </c>
      <c r="C34">
        <v>0</v>
      </c>
      <c r="D34">
        <f t="shared" si="0"/>
        <v>33</v>
      </c>
    </row>
    <row r="35" spans="1:4" x14ac:dyDescent="0.25">
      <c r="A35">
        <v>4071</v>
      </c>
      <c r="B35">
        <v>0.25</v>
      </c>
      <c r="C35">
        <v>0</v>
      </c>
      <c r="D35">
        <f t="shared" si="0"/>
        <v>34</v>
      </c>
    </row>
    <row r="36" spans="1:4" x14ac:dyDescent="0.25">
      <c r="A36">
        <v>1244</v>
      </c>
      <c r="B36">
        <v>0.125</v>
      </c>
      <c r="C36">
        <v>0</v>
      </c>
      <c r="D36">
        <f t="shared" si="0"/>
        <v>35</v>
      </c>
    </row>
    <row r="37" spans="1:4" x14ac:dyDescent="0.25">
      <c r="A37">
        <v>2485</v>
      </c>
      <c r="B37">
        <v>0.1</v>
      </c>
      <c r="C37">
        <v>0</v>
      </c>
      <c r="D37">
        <f t="shared" si="0"/>
        <v>36</v>
      </c>
    </row>
    <row r="38" spans="1:4" x14ac:dyDescent="0.25">
      <c r="A38">
        <v>1768</v>
      </c>
      <c r="B38">
        <v>0.1</v>
      </c>
      <c r="C38">
        <v>0</v>
      </c>
      <c r="D38">
        <f t="shared" si="0"/>
        <v>37</v>
      </c>
    </row>
    <row r="39" spans="1:4" x14ac:dyDescent="0.25">
      <c r="A39">
        <v>1103</v>
      </c>
      <c r="B39">
        <v>9.375E-2</v>
      </c>
      <c r="C39">
        <v>0</v>
      </c>
      <c r="D39">
        <f t="shared" si="0"/>
        <v>38</v>
      </c>
    </row>
    <row r="40" spans="1:4" x14ac:dyDescent="0.25">
      <c r="A40">
        <v>3100</v>
      </c>
      <c r="B40">
        <v>8.6956521739130432E-2</v>
      </c>
      <c r="C40">
        <v>0</v>
      </c>
      <c r="D40">
        <f t="shared" si="0"/>
        <v>39</v>
      </c>
    </row>
    <row r="41" spans="1:4" x14ac:dyDescent="0.25">
      <c r="A41">
        <v>1490</v>
      </c>
      <c r="B41">
        <v>7.6923076923076927E-2</v>
      </c>
      <c r="C41">
        <v>0</v>
      </c>
      <c r="D41">
        <f t="shared" si="0"/>
        <v>40</v>
      </c>
    </row>
    <row r="42" spans="1:4" x14ac:dyDescent="0.25">
      <c r="A42">
        <v>3897</v>
      </c>
      <c r="B42">
        <v>7.2727272727272724E-2</v>
      </c>
      <c r="C42">
        <v>0</v>
      </c>
      <c r="D42">
        <f t="shared" si="0"/>
        <v>41</v>
      </c>
    </row>
    <row r="43" spans="1:4" x14ac:dyDescent="0.25">
      <c r="A43">
        <v>1333</v>
      </c>
      <c r="B43">
        <v>7.1428571428571425E-2</v>
      </c>
      <c r="C43">
        <v>0</v>
      </c>
      <c r="D43">
        <f t="shared" si="0"/>
        <v>42</v>
      </c>
    </row>
    <row r="44" spans="1:4" x14ac:dyDescent="0.25">
      <c r="A44">
        <v>1285</v>
      </c>
      <c r="B44">
        <v>6.5217391304347824E-2</v>
      </c>
      <c r="C44">
        <v>0</v>
      </c>
      <c r="D44">
        <f t="shared" si="0"/>
        <v>43</v>
      </c>
    </row>
    <row r="45" spans="1:4" x14ac:dyDescent="0.25">
      <c r="A45">
        <v>1712</v>
      </c>
      <c r="B45">
        <v>5.5555555555555552E-2</v>
      </c>
      <c r="C45">
        <v>0</v>
      </c>
      <c r="D45">
        <f t="shared" si="0"/>
        <v>44</v>
      </c>
    </row>
    <row r="46" spans="1:4" x14ac:dyDescent="0.25">
      <c r="A46">
        <v>1047</v>
      </c>
      <c r="B46">
        <v>5.4545454545454543E-2</v>
      </c>
      <c r="C46">
        <v>0</v>
      </c>
      <c r="D46">
        <f t="shared" si="0"/>
        <v>45</v>
      </c>
    </row>
    <row r="47" spans="1:4" x14ac:dyDescent="0.25">
      <c r="A47">
        <v>1409</v>
      </c>
      <c r="B47">
        <v>5.2631578947368418E-2</v>
      </c>
      <c r="C47">
        <v>0</v>
      </c>
      <c r="D47">
        <f t="shared" si="0"/>
        <v>46</v>
      </c>
    </row>
    <row r="48" spans="1:4" x14ac:dyDescent="0.25">
      <c r="A48">
        <v>1598</v>
      </c>
      <c r="B48">
        <v>5.2631578947368418E-2</v>
      </c>
      <c r="C48">
        <v>0</v>
      </c>
      <c r="D48">
        <f t="shared" si="0"/>
        <v>47</v>
      </c>
    </row>
    <row r="49" spans="1:4" x14ac:dyDescent="0.25">
      <c r="A49">
        <v>4383</v>
      </c>
      <c r="B49">
        <v>5.1724137931034482E-2</v>
      </c>
      <c r="C49">
        <v>0</v>
      </c>
      <c r="D49">
        <f t="shared" si="0"/>
        <v>48</v>
      </c>
    </row>
    <row r="50" spans="1:4" x14ac:dyDescent="0.25">
      <c r="A50">
        <v>1540</v>
      </c>
      <c r="B50">
        <v>4.7619047619047616E-2</v>
      </c>
      <c r="C50">
        <v>0</v>
      </c>
      <c r="D50">
        <f t="shared" si="0"/>
        <v>49</v>
      </c>
    </row>
    <row r="51" spans="1:4" x14ac:dyDescent="0.25">
      <c r="A51">
        <v>1030</v>
      </c>
      <c r="B51">
        <v>4.5454545454545456E-2</v>
      </c>
      <c r="C51">
        <v>0</v>
      </c>
      <c r="D51">
        <f t="shared" si="0"/>
        <v>50</v>
      </c>
    </row>
    <row r="52" spans="1:4" x14ac:dyDescent="0.25">
      <c r="A52">
        <v>2657</v>
      </c>
      <c r="B52">
        <v>4.5454545454545456E-2</v>
      </c>
      <c r="C52">
        <v>0</v>
      </c>
      <c r="D52">
        <f t="shared" si="0"/>
        <v>51</v>
      </c>
    </row>
    <row r="53" spans="1:4" x14ac:dyDescent="0.25">
      <c r="A53">
        <v>2118</v>
      </c>
      <c r="B53">
        <v>4.3478260869565216E-2</v>
      </c>
      <c r="C53">
        <v>0</v>
      </c>
      <c r="D53">
        <f t="shared" si="0"/>
        <v>52</v>
      </c>
    </row>
    <row r="54" spans="1:4" x14ac:dyDescent="0.25">
      <c r="A54">
        <v>1383</v>
      </c>
      <c r="B54">
        <v>4.1666666666666664E-2</v>
      </c>
      <c r="C54">
        <v>0</v>
      </c>
      <c r="D54">
        <f t="shared" si="0"/>
        <v>53</v>
      </c>
    </row>
    <row r="55" spans="1:4" x14ac:dyDescent="0.25">
      <c r="A55">
        <v>1085</v>
      </c>
      <c r="B55">
        <v>0.04</v>
      </c>
      <c r="C55">
        <v>0</v>
      </c>
      <c r="D55">
        <f t="shared" si="0"/>
        <v>54</v>
      </c>
    </row>
    <row r="56" spans="1:4" x14ac:dyDescent="0.25">
      <c r="A56">
        <v>1058</v>
      </c>
      <c r="B56">
        <v>3.7735849056603772E-2</v>
      </c>
      <c r="C56">
        <v>0</v>
      </c>
      <c r="D56">
        <f t="shared" si="0"/>
        <v>55</v>
      </c>
    </row>
    <row r="57" spans="1:4" x14ac:dyDescent="0.25">
      <c r="A57">
        <v>1807</v>
      </c>
      <c r="B57">
        <v>3.7037037037037035E-2</v>
      </c>
      <c r="C57">
        <v>0</v>
      </c>
      <c r="D57">
        <f t="shared" si="0"/>
        <v>56</v>
      </c>
    </row>
    <row r="58" spans="1:4" x14ac:dyDescent="0.25">
      <c r="A58">
        <v>3276</v>
      </c>
      <c r="B58">
        <v>3.4883720930232558E-2</v>
      </c>
      <c r="C58">
        <v>0</v>
      </c>
      <c r="D58">
        <f t="shared" si="0"/>
        <v>57</v>
      </c>
    </row>
    <row r="59" spans="1:4" x14ac:dyDescent="0.25">
      <c r="A59">
        <v>1717</v>
      </c>
      <c r="B59">
        <v>3.4482758620689655E-2</v>
      </c>
      <c r="C59">
        <v>0</v>
      </c>
      <c r="D59">
        <f t="shared" si="0"/>
        <v>58</v>
      </c>
    </row>
    <row r="60" spans="1:4" x14ac:dyDescent="0.25">
      <c r="A60">
        <v>1162</v>
      </c>
      <c r="B60">
        <v>3.4482758620689655E-2</v>
      </c>
      <c r="C60">
        <v>0</v>
      </c>
      <c r="D60">
        <f t="shared" si="0"/>
        <v>59</v>
      </c>
    </row>
    <row r="61" spans="1:4" x14ac:dyDescent="0.25">
      <c r="A61">
        <v>8081</v>
      </c>
      <c r="B61">
        <v>3.0303030303030304E-2</v>
      </c>
      <c r="C61">
        <v>0</v>
      </c>
      <c r="D61">
        <f t="shared" si="0"/>
        <v>60</v>
      </c>
    </row>
    <row r="62" spans="1:4" x14ac:dyDescent="0.25">
      <c r="A62">
        <v>1015</v>
      </c>
      <c r="B62">
        <v>2.8571428571428571E-2</v>
      </c>
      <c r="C62">
        <v>0</v>
      </c>
      <c r="D62">
        <f t="shared" si="0"/>
        <v>61</v>
      </c>
    </row>
    <row r="63" spans="1:4" x14ac:dyDescent="0.25">
      <c r="A63">
        <v>1969</v>
      </c>
      <c r="B63">
        <v>2.7027027027027029E-2</v>
      </c>
      <c r="C63">
        <v>0</v>
      </c>
      <c r="D63">
        <f t="shared" si="0"/>
        <v>62</v>
      </c>
    </row>
    <row r="64" spans="1:4" x14ac:dyDescent="0.25">
      <c r="A64">
        <v>1032</v>
      </c>
      <c r="B64">
        <v>2.7027027027027029E-2</v>
      </c>
      <c r="C64">
        <v>0</v>
      </c>
      <c r="D64">
        <f t="shared" si="0"/>
        <v>63</v>
      </c>
    </row>
    <row r="65" spans="1:4" x14ac:dyDescent="0.25">
      <c r="A65">
        <v>1326</v>
      </c>
      <c r="B65">
        <v>2.564102564102564E-2</v>
      </c>
      <c r="C65">
        <v>0</v>
      </c>
      <c r="D65">
        <f t="shared" si="0"/>
        <v>64</v>
      </c>
    </row>
    <row r="66" spans="1:4" x14ac:dyDescent="0.25">
      <c r="A66">
        <v>1355</v>
      </c>
      <c r="B66">
        <v>2.5000000000000001E-2</v>
      </c>
      <c r="C66">
        <v>0</v>
      </c>
      <c r="D66">
        <f t="shared" si="0"/>
        <v>65</v>
      </c>
    </row>
    <row r="67" spans="1:4" x14ac:dyDescent="0.25">
      <c r="A67">
        <v>1613</v>
      </c>
      <c r="B67">
        <v>2.5000000000000001E-2</v>
      </c>
      <c r="C67">
        <v>0</v>
      </c>
      <c r="D67">
        <f t="shared" si="0"/>
        <v>66</v>
      </c>
    </row>
    <row r="68" spans="1:4" x14ac:dyDescent="0.25">
      <c r="A68">
        <v>1571</v>
      </c>
      <c r="B68">
        <v>2.4390243902439025E-2</v>
      </c>
      <c r="C68">
        <v>0</v>
      </c>
      <c r="D68">
        <f t="shared" ref="D68:D131" si="1">D67+1</f>
        <v>67</v>
      </c>
    </row>
    <row r="69" spans="1:4" x14ac:dyDescent="0.25">
      <c r="A69">
        <v>1517</v>
      </c>
      <c r="B69">
        <v>2.3809523809523808E-2</v>
      </c>
      <c r="C69">
        <v>0</v>
      </c>
      <c r="D69">
        <f t="shared" si="1"/>
        <v>68</v>
      </c>
    </row>
    <row r="70" spans="1:4" x14ac:dyDescent="0.25">
      <c r="A70">
        <v>3093</v>
      </c>
      <c r="B70">
        <v>2.2556390977443608E-2</v>
      </c>
      <c r="C70">
        <v>0</v>
      </c>
      <c r="D70">
        <f t="shared" si="1"/>
        <v>69</v>
      </c>
    </row>
    <row r="71" spans="1:4" x14ac:dyDescent="0.25">
      <c r="A71">
        <v>3429</v>
      </c>
      <c r="B71">
        <v>2.1739130434782608E-2</v>
      </c>
      <c r="C71">
        <v>0</v>
      </c>
      <c r="D71">
        <f t="shared" si="1"/>
        <v>70</v>
      </c>
    </row>
    <row r="72" spans="1:4" x14ac:dyDescent="0.25">
      <c r="A72">
        <v>1662</v>
      </c>
      <c r="B72">
        <v>2.1276595744680851E-2</v>
      </c>
      <c r="C72">
        <v>0</v>
      </c>
      <c r="D72">
        <f t="shared" si="1"/>
        <v>71</v>
      </c>
    </row>
    <row r="73" spans="1:4" x14ac:dyDescent="0.25">
      <c r="A73">
        <v>6435</v>
      </c>
      <c r="B73">
        <v>2.1052631578947368E-2</v>
      </c>
      <c r="C73">
        <v>0</v>
      </c>
      <c r="D73">
        <f t="shared" si="1"/>
        <v>72</v>
      </c>
    </row>
    <row r="74" spans="1:4" x14ac:dyDescent="0.25">
      <c r="A74">
        <v>2260</v>
      </c>
      <c r="B74">
        <v>1.8867924528301886E-2</v>
      </c>
      <c r="C74">
        <v>0</v>
      </c>
      <c r="D74">
        <f t="shared" si="1"/>
        <v>73</v>
      </c>
    </row>
    <row r="75" spans="1:4" x14ac:dyDescent="0.25">
      <c r="A75">
        <v>1019</v>
      </c>
      <c r="B75">
        <v>1.7857142857142856E-2</v>
      </c>
      <c r="C75">
        <v>0</v>
      </c>
      <c r="D75">
        <f t="shared" si="1"/>
        <v>74</v>
      </c>
    </row>
    <row r="76" spans="1:4" x14ac:dyDescent="0.25">
      <c r="A76">
        <v>3139</v>
      </c>
      <c r="B76">
        <v>1.7857142857142856E-2</v>
      </c>
      <c r="C76">
        <v>0</v>
      </c>
      <c r="D76">
        <f t="shared" si="1"/>
        <v>75</v>
      </c>
    </row>
    <row r="77" spans="1:4" x14ac:dyDescent="0.25">
      <c r="A77">
        <v>1248</v>
      </c>
      <c r="B77">
        <v>1.6042780748663103E-2</v>
      </c>
      <c r="C77">
        <v>0</v>
      </c>
      <c r="D77">
        <f t="shared" si="1"/>
        <v>76</v>
      </c>
    </row>
    <row r="78" spans="1:4" x14ac:dyDescent="0.25">
      <c r="A78">
        <v>15974</v>
      </c>
      <c r="B78">
        <v>1.5873015873015872E-2</v>
      </c>
      <c r="C78">
        <v>0</v>
      </c>
      <c r="D78">
        <f t="shared" si="1"/>
        <v>77</v>
      </c>
    </row>
    <row r="79" spans="1:4" x14ac:dyDescent="0.25">
      <c r="A79">
        <v>1336</v>
      </c>
      <c r="B79">
        <v>1.5151515151515152E-2</v>
      </c>
      <c r="C79">
        <v>0</v>
      </c>
      <c r="D79">
        <f t="shared" si="1"/>
        <v>78</v>
      </c>
    </row>
    <row r="80" spans="1:4" x14ac:dyDescent="0.25">
      <c r="A80">
        <v>8905</v>
      </c>
      <c r="B80">
        <v>1.4705882352941176E-2</v>
      </c>
      <c r="C80">
        <v>0</v>
      </c>
      <c r="D80">
        <f t="shared" si="1"/>
        <v>79</v>
      </c>
    </row>
    <row r="81" spans="1:4" x14ac:dyDescent="0.25">
      <c r="A81">
        <v>6768</v>
      </c>
      <c r="B81">
        <v>1.2658227848101266E-2</v>
      </c>
      <c r="C81">
        <v>0</v>
      </c>
      <c r="D81">
        <f t="shared" si="1"/>
        <v>80</v>
      </c>
    </row>
    <row r="82" spans="1:4" x14ac:dyDescent="0.25">
      <c r="A82">
        <v>3623</v>
      </c>
      <c r="B82">
        <v>9.5238095238095247E-3</v>
      </c>
      <c r="C82">
        <v>0</v>
      </c>
      <c r="D82">
        <f t="shared" si="1"/>
        <v>81</v>
      </c>
    </row>
    <row r="83" spans="1:4" x14ac:dyDescent="0.25">
      <c r="A83">
        <v>1733</v>
      </c>
      <c r="B83">
        <v>8.5959885386819486E-3</v>
      </c>
      <c r="C83">
        <v>0</v>
      </c>
      <c r="D83">
        <f t="shared" si="1"/>
        <v>82</v>
      </c>
    </row>
    <row r="84" spans="1:4" x14ac:dyDescent="0.25">
      <c r="A84">
        <v>4074</v>
      </c>
      <c r="B84">
        <v>5.5248618784530384E-3</v>
      </c>
      <c r="C84">
        <v>0</v>
      </c>
      <c r="D84">
        <f t="shared" si="1"/>
        <v>83</v>
      </c>
    </row>
    <row r="85" spans="1:4" x14ac:dyDescent="0.25">
      <c r="A85">
        <v>1282</v>
      </c>
      <c r="B85">
        <v>0</v>
      </c>
      <c r="C85">
        <v>0</v>
      </c>
      <c r="D85">
        <f t="shared" si="1"/>
        <v>84</v>
      </c>
    </row>
    <row r="86" spans="1:4" x14ac:dyDescent="0.25">
      <c r="A86">
        <v>1932</v>
      </c>
      <c r="B86">
        <v>0</v>
      </c>
      <c r="C86">
        <v>0</v>
      </c>
      <c r="D86">
        <f t="shared" si="1"/>
        <v>85</v>
      </c>
    </row>
    <row r="87" spans="1:4" x14ac:dyDescent="0.25">
      <c r="A87">
        <v>1897</v>
      </c>
      <c r="B87">
        <v>0</v>
      </c>
      <c r="C87">
        <v>0</v>
      </c>
      <c r="D87">
        <f t="shared" si="1"/>
        <v>86</v>
      </c>
    </row>
    <row r="88" spans="1:4" x14ac:dyDescent="0.25">
      <c r="A88">
        <v>1145</v>
      </c>
      <c r="B88">
        <v>0</v>
      </c>
      <c r="C88">
        <v>0</v>
      </c>
      <c r="D88">
        <f t="shared" si="1"/>
        <v>87</v>
      </c>
    </row>
    <row r="89" spans="1:4" x14ac:dyDescent="0.25">
      <c r="A89">
        <v>4121</v>
      </c>
      <c r="B89">
        <v>0</v>
      </c>
      <c r="C89">
        <v>0</v>
      </c>
      <c r="D89">
        <f t="shared" si="1"/>
        <v>88</v>
      </c>
    </row>
    <row r="90" spans="1:4" x14ac:dyDescent="0.25">
      <c r="A90">
        <v>1539</v>
      </c>
      <c r="B90">
        <v>0</v>
      </c>
      <c r="C90">
        <v>0</v>
      </c>
      <c r="D90">
        <f t="shared" si="1"/>
        <v>89</v>
      </c>
    </row>
    <row r="91" spans="1:4" x14ac:dyDescent="0.25">
      <c r="A91">
        <v>1734</v>
      </c>
      <c r="B91">
        <v>0</v>
      </c>
      <c r="C91">
        <v>0</v>
      </c>
      <c r="D91">
        <f t="shared" si="1"/>
        <v>90</v>
      </c>
    </row>
    <row r="92" spans="1:4" x14ac:dyDescent="0.25">
      <c r="A92">
        <v>1376</v>
      </c>
      <c r="B92">
        <v>0</v>
      </c>
      <c r="C92">
        <v>0</v>
      </c>
      <c r="D92">
        <f t="shared" si="1"/>
        <v>91</v>
      </c>
    </row>
    <row r="93" spans="1:4" x14ac:dyDescent="0.25">
      <c r="A93">
        <v>1230</v>
      </c>
      <c r="B93">
        <v>0</v>
      </c>
      <c r="C93">
        <v>0</v>
      </c>
      <c r="D93">
        <f t="shared" si="1"/>
        <v>92</v>
      </c>
    </row>
    <row r="94" spans="1:4" x14ac:dyDescent="0.25">
      <c r="A94">
        <v>1007</v>
      </c>
      <c r="B94">
        <v>0</v>
      </c>
      <c r="C94">
        <v>0</v>
      </c>
      <c r="D94">
        <f t="shared" si="1"/>
        <v>93</v>
      </c>
    </row>
    <row r="95" spans="1:4" x14ac:dyDescent="0.25">
      <c r="A95">
        <v>1017</v>
      </c>
      <c r="B95">
        <v>0</v>
      </c>
      <c r="C95">
        <v>0</v>
      </c>
      <c r="D95">
        <f t="shared" si="1"/>
        <v>94</v>
      </c>
    </row>
    <row r="96" spans="1:4" x14ac:dyDescent="0.25">
      <c r="A96">
        <v>1628</v>
      </c>
      <c r="B96">
        <v>0</v>
      </c>
      <c r="C96">
        <v>0</v>
      </c>
      <c r="D96">
        <f t="shared" si="1"/>
        <v>95</v>
      </c>
    </row>
    <row r="97" spans="1:4" x14ac:dyDescent="0.25">
      <c r="A97">
        <v>1266</v>
      </c>
      <c r="B97">
        <v>0</v>
      </c>
      <c r="C97">
        <v>0</v>
      </c>
      <c r="D97">
        <f t="shared" si="1"/>
        <v>96</v>
      </c>
    </row>
    <row r="98" spans="1:4" x14ac:dyDescent="0.25">
      <c r="A98">
        <v>1126</v>
      </c>
      <c r="B98">
        <v>0</v>
      </c>
      <c r="C98">
        <v>0</v>
      </c>
      <c r="D98">
        <f t="shared" si="1"/>
        <v>97</v>
      </c>
    </row>
    <row r="99" spans="1:4" x14ac:dyDescent="0.25">
      <c r="A99">
        <v>1379</v>
      </c>
      <c r="B99">
        <v>0</v>
      </c>
      <c r="C99">
        <v>0</v>
      </c>
      <c r="D99">
        <f t="shared" si="1"/>
        <v>98</v>
      </c>
    </row>
    <row r="100" spans="1:4" x14ac:dyDescent="0.25">
      <c r="A100">
        <v>1333</v>
      </c>
      <c r="B100">
        <v>0</v>
      </c>
      <c r="C100">
        <v>0</v>
      </c>
      <c r="D100">
        <f t="shared" si="1"/>
        <v>99</v>
      </c>
    </row>
    <row r="101" spans="1:4" x14ac:dyDescent="0.25">
      <c r="A101">
        <v>1563</v>
      </c>
      <c r="B101">
        <v>0</v>
      </c>
      <c r="C101">
        <v>0</v>
      </c>
      <c r="D101">
        <f t="shared" si="1"/>
        <v>100</v>
      </c>
    </row>
    <row r="102" spans="1:4" x14ac:dyDescent="0.25">
      <c r="A102">
        <v>7090</v>
      </c>
      <c r="B102">
        <v>0</v>
      </c>
      <c r="C102">
        <v>0</v>
      </c>
      <c r="D102">
        <f t="shared" si="1"/>
        <v>101</v>
      </c>
    </row>
    <row r="103" spans="1:4" x14ac:dyDescent="0.25">
      <c r="A103">
        <v>1751</v>
      </c>
      <c r="B103">
        <v>0</v>
      </c>
      <c r="C103">
        <v>0</v>
      </c>
      <c r="D103">
        <f t="shared" si="1"/>
        <v>102</v>
      </c>
    </row>
    <row r="104" spans="1:4" x14ac:dyDescent="0.25">
      <c r="A104">
        <v>1226</v>
      </c>
      <c r="B104">
        <v>0</v>
      </c>
      <c r="C104">
        <v>0</v>
      </c>
      <c r="D104">
        <f t="shared" si="1"/>
        <v>103</v>
      </c>
    </row>
    <row r="105" spans="1:4" x14ac:dyDescent="0.25">
      <c r="A105">
        <v>6350</v>
      </c>
      <c r="B105">
        <v>0</v>
      </c>
      <c r="C105">
        <v>0</v>
      </c>
      <c r="D105">
        <f t="shared" si="1"/>
        <v>104</v>
      </c>
    </row>
    <row r="106" spans="1:4" x14ac:dyDescent="0.25">
      <c r="A106">
        <v>2249</v>
      </c>
      <c r="B106">
        <v>0</v>
      </c>
      <c r="C106">
        <v>0</v>
      </c>
      <c r="D106">
        <f t="shared" si="1"/>
        <v>105</v>
      </c>
    </row>
    <row r="107" spans="1:4" x14ac:dyDescent="0.25">
      <c r="A107">
        <v>1037</v>
      </c>
      <c r="B107">
        <v>0</v>
      </c>
      <c r="C107">
        <v>0</v>
      </c>
      <c r="D107">
        <f t="shared" si="1"/>
        <v>106</v>
      </c>
    </row>
    <row r="108" spans="1:4" x14ac:dyDescent="0.25">
      <c r="A108">
        <v>7091</v>
      </c>
      <c r="B108">
        <v>0</v>
      </c>
      <c r="C108">
        <v>0</v>
      </c>
      <c r="D108">
        <f t="shared" si="1"/>
        <v>107</v>
      </c>
    </row>
    <row r="109" spans="1:4" x14ac:dyDescent="0.25">
      <c r="A109">
        <v>9298</v>
      </c>
      <c r="B109">
        <v>0</v>
      </c>
      <c r="C109">
        <v>0</v>
      </c>
      <c r="D109">
        <f t="shared" si="1"/>
        <v>108</v>
      </c>
    </row>
    <row r="110" spans="1:4" x14ac:dyDescent="0.25">
      <c r="A110">
        <v>2367</v>
      </c>
      <c r="B110">
        <v>0</v>
      </c>
      <c r="C110">
        <v>0</v>
      </c>
      <c r="D110">
        <f t="shared" si="1"/>
        <v>109</v>
      </c>
    </row>
    <row r="111" spans="1:4" x14ac:dyDescent="0.25">
      <c r="A111">
        <v>5661</v>
      </c>
      <c r="B111">
        <v>0</v>
      </c>
      <c r="C111">
        <v>0</v>
      </c>
      <c r="D111">
        <f t="shared" si="1"/>
        <v>110</v>
      </c>
    </row>
    <row r="112" spans="1:4" x14ac:dyDescent="0.25">
      <c r="A112">
        <v>1655</v>
      </c>
      <c r="B112">
        <v>0</v>
      </c>
      <c r="C112">
        <v>0</v>
      </c>
      <c r="D112">
        <f t="shared" si="1"/>
        <v>111</v>
      </c>
    </row>
    <row r="113" spans="1:4" x14ac:dyDescent="0.25">
      <c r="A113">
        <v>3294</v>
      </c>
      <c r="B113">
        <v>0</v>
      </c>
      <c r="C113">
        <v>0</v>
      </c>
      <c r="D113">
        <f t="shared" si="1"/>
        <v>112</v>
      </c>
    </row>
    <row r="114" spans="1:4" x14ac:dyDescent="0.25">
      <c r="A114">
        <v>2127</v>
      </c>
      <c r="B114">
        <v>0</v>
      </c>
      <c r="C114">
        <v>0</v>
      </c>
      <c r="D114">
        <f t="shared" si="1"/>
        <v>113</v>
      </c>
    </row>
    <row r="115" spans="1:4" x14ac:dyDescent="0.25">
      <c r="A115">
        <v>1155</v>
      </c>
      <c r="B115">
        <v>0</v>
      </c>
      <c r="C115">
        <v>0</v>
      </c>
      <c r="D115">
        <f t="shared" si="1"/>
        <v>114</v>
      </c>
    </row>
    <row r="116" spans="1:4" x14ac:dyDescent="0.25">
      <c r="A116">
        <v>1463</v>
      </c>
      <c r="B116">
        <v>0</v>
      </c>
      <c r="C116">
        <v>0</v>
      </c>
      <c r="D116">
        <f t="shared" si="1"/>
        <v>115</v>
      </c>
    </row>
    <row r="117" spans="1:4" x14ac:dyDescent="0.25">
      <c r="A117">
        <v>1259</v>
      </c>
      <c r="B117">
        <v>0</v>
      </c>
      <c r="C117">
        <v>0</v>
      </c>
      <c r="D117">
        <f t="shared" si="1"/>
        <v>116</v>
      </c>
    </row>
    <row r="118" spans="1:4" x14ac:dyDescent="0.25">
      <c r="A118">
        <v>4133</v>
      </c>
      <c r="B118">
        <v>0</v>
      </c>
      <c r="C118">
        <v>0</v>
      </c>
      <c r="D118">
        <f t="shared" si="1"/>
        <v>117</v>
      </c>
    </row>
    <row r="119" spans="1:4" x14ac:dyDescent="0.25">
      <c r="A119">
        <v>10280</v>
      </c>
      <c r="B119">
        <v>0</v>
      </c>
      <c r="C119">
        <v>0</v>
      </c>
      <c r="D119">
        <f t="shared" si="1"/>
        <v>118</v>
      </c>
    </row>
    <row r="120" spans="1:4" x14ac:dyDescent="0.25">
      <c r="A120">
        <v>2267</v>
      </c>
      <c r="B120">
        <v>0</v>
      </c>
      <c r="C120">
        <v>0</v>
      </c>
      <c r="D120">
        <f t="shared" si="1"/>
        <v>119</v>
      </c>
    </row>
    <row r="121" spans="1:4" x14ac:dyDescent="0.25">
      <c r="A121">
        <v>1204</v>
      </c>
      <c r="B121">
        <v>0</v>
      </c>
      <c r="C121">
        <v>0</v>
      </c>
      <c r="D121">
        <f t="shared" si="1"/>
        <v>120</v>
      </c>
    </row>
    <row r="122" spans="1:4" x14ac:dyDescent="0.25">
      <c r="A122">
        <v>1523</v>
      </c>
      <c r="B122">
        <v>0</v>
      </c>
      <c r="C122">
        <v>0</v>
      </c>
      <c r="D122">
        <f t="shared" si="1"/>
        <v>121</v>
      </c>
    </row>
    <row r="123" spans="1:4" x14ac:dyDescent="0.25">
      <c r="A123">
        <v>3858</v>
      </c>
      <c r="B123">
        <v>0</v>
      </c>
      <c r="C123">
        <v>0</v>
      </c>
      <c r="D123">
        <f t="shared" si="1"/>
        <v>122</v>
      </c>
    </row>
    <row r="124" spans="1:4" x14ac:dyDescent="0.25">
      <c r="A124">
        <v>1452</v>
      </c>
      <c r="B124">
        <v>0</v>
      </c>
      <c r="C124">
        <v>0</v>
      </c>
      <c r="D124">
        <f t="shared" si="1"/>
        <v>123</v>
      </c>
    </row>
    <row r="125" spans="1:4" x14ac:dyDescent="0.25">
      <c r="A125">
        <v>9506</v>
      </c>
      <c r="B125">
        <v>0</v>
      </c>
      <c r="C125">
        <v>0</v>
      </c>
      <c r="D125">
        <f t="shared" si="1"/>
        <v>124</v>
      </c>
    </row>
    <row r="126" spans="1:4" x14ac:dyDescent="0.25">
      <c r="A126">
        <v>6833</v>
      </c>
      <c r="B126">
        <v>0</v>
      </c>
      <c r="C126">
        <v>0</v>
      </c>
      <c r="D126">
        <f t="shared" si="1"/>
        <v>125</v>
      </c>
    </row>
    <row r="127" spans="1:4" x14ac:dyDescent="0.25">
      <c r="A127">
        <v>1743</v>
      </c>
      <c r="B127">
        <v>0</v>
      </c>
      <c r="C127">
        <v>0</v>
      </c>
      <c r="D127">
        <f t="shared" si="1"/>
        <v>126</v>
      </c>
    </row>
    <row r="128" spans="1:4" x14ac:dyDescent="0.25">
      <c r="A128">
        <v>2095</v>
      </c>
      <c r="B128">
        <v>0</v>
      </c>
      <c r="C128">
        <v>0</v>
      </c>
      <c r="D128">
        <f t="shared" si="1"/>
        <v>127</v>
      </c>
    </row>
    <row r="129" spans="1:4" x14ac:dyDescent="0.25">
      <c r="A129">
        <v>2736</v>
      </c>
      <c r="B129">
        <v>0</v>
      </c>
      <c r="C129">
        <v>0</v>
      </c>
      <c r="D129">
        <f t="shared" si="1"/>
        <v>128</v>
      </c>
    </row>
    <row r="130" spans="1:4" x14ac:dyDescent="0.25">
      <c r="A130">
        <v>1796</v>
      </c>
      <c r="B130">
        <v>0</v>
      </c>
      <c r="C130">
        <v>0</v>
      </c>
      <c r="D130">
        <f t="shared" si="1"/>
        <v>129</v>
      </c>
    </row>
    <row r="131" spans="1:4" x14ac:dyDescent="0.25">
      <c r="A131">
        <v>5917</v>
      </c>
      <c r="B131">
        <v>0</v>
      </c>
      <c r="C131">
        <v>0</v>
      </c>
      <c r="D131">
        <f t="shared" si="1"/>
        <v>130</v>
      </c>
    </row>
    <row r="132" spans="1:4" x14ac:dyDescent="0.25">
      <c r="A132">
        <v>1015</v>
      </c>
      <c r="B132">
        <v>0</v>
      </c>
      <c r="C132">
        <v>0</v>
      </c>
      <c r="D132">
        <f t="shared" ref="D132:D162" si="2">D131+1</f>
        <v>131</v>
      </c>
    </row>
    <row r="133" spans="1:4" x14ac:dyDescent="0.25">
      <c r="A133">
        <v>2383</v>
      </c>
      <c r="B133">
        <v>0</v>
      </c>
      <c r="C133">
        <v>0</v>
      </c>
      <c r="D133">
        <f t="shared" si="2"/>
        <v>132</v>
      </c>
    </row>
    <row r="134" spans="1:4" x14ac:dyDescent="0.25">
      <c r="A134">
        <v>3162</v>
      </c>
      <c r="B134">
        <v>0</v>
      </c>
      <c r="C134">
        <v>0</v>
      </c>
      <c r="D134">
        <f t="shared" si="2"/>
        <v>133</v>
      </c>
    </row>
    <row r="135" spans="1:4" x14ac:dyDescent="0.25">
      <c r="A135">
        <v>2361</v>
      </c>
      <c r="B135">
        <v>0</v>
      </c>
      <c r="C135">
        <v>0</v>
      </c>
      <c r="D135">
        <f t="shared" si="2"/>
        <v>134</v>
      </c>
    </row>
    <row r="136" spans="1:4" x14ac:dyDescent="0.25">
      <c r="A136">
        <v>9438</v>
      </c>
      <c r="B136">
        <v>0</v>
      </c>
      <c r="C136">
        <v>0</v>
      </c>
      <c r="D136">
        <f t="shared" si="2"/>
        <v>135</v>
      </c>
    </row>
    <row r="137" spans="1:4" x14ac:dyDescent="0.25">
      <c r="A137">
        <v>1131</v>
      </c>
      <c r="B137">
        <v>0</v>
      </c>
      <c r="C137">
        <v>0</v>
      </c>
      <c r="D137">
        <f t="shared" si="2"/>
        <v>136</v>
      </c>
    </row>
    <row r="138" spans="1:4" x14ac:dyDescent="0.25">
      <c r="A138">
        <v>1733</v>
      </c>
      <c r="B138">
        <v>0</v>
      </c>
      <c r="C138">
        <v>0</v>
      </c>
      <c r="D138">
        <f t="shared" si="2"/>
        <v>137</v>
      </c>
    </row>
    <row r="139" spans="1:4" x14ac:dyDescent="0.25">
      <c r="A139">
        <v>1728</v>
      </c>
      <c r="B139">
        <v>0</v>
      </c>
      <c r="C139">
        <v>0</v>
      </c>
      <c r="D139">
        <f t="shared" si="2"/>
        <v>138</v>
      </c>
    </row>
    <row r="140" spans="1:4" x14ac:dyDescent="0.25">
      <c r="A140">
        <v>9240</v>
      </c>
      <c r="B140">
        <v>0</v>
      </c>
      <c r="C140">
        <v>0</v>
      </c>
      <c r="D140">
        <f t="shared" si="2"/>
        <v>139</v>
      </c>
    </row>
    <row r="141" spans="1:4" x14ac:dyDescent="0.25">
      <c r="A141">
        <v>2481</v>
      </c>
      <c r="B141">
        <v>0</v>
      </c>
      <c r="C141">
        <v>0</v>
      </c>
      <c r="D141">
        <f t="shared" si="2"/>
        <v>140</v>
      </c>
    </row>
    <row r="142" spans="1:4" x14ac:dyDescent="0.25">
      <c r="A142">
        <v>1099</v>
      </c>
      <c r="B142">
        <v>0</v>
      </c>
      <c r="C142">
        <v>0</v>
      </c>
      <c r="D142">
        <f t="shared" si="2"/>
        <v>141</v>
      </c>
    </row>
    <row r="143" spans="1:4" x14ac:dyDescent="0.25">
      <c r="A143">
        <v>1846</v>
      </c>
      <c r="B143">
        <v>0</v>
      </c>
      <c r="C143">
        <v>0</v>
      </c>
      <c r="D143">
        <f t="shared" si="2"/>
        <v>142</v>
      </c>
    </row>
    <row r="144" spans="1:4" x14ac:dyDescent="0.25">
      <c r="A144">
        <v>7170</v>
      </c>
      <c r="B144">
        <v>0</v>
      </c>
      <c r="C144">
        <v>0</v>
      </c>
      <c r="D144">
        <f t="shared" si="2"/>
        <v>143</v>
      </c>
    </row>
    <row r="145" spans="1:4" x14ac:dyDescent="0.25">
      <c r="A145">
        <v>1361</v>
      </c>
      <c r="B145">
        <v>0</v>
      </c>
      <c r="C145">
        <v>0</v>
      </c>
      <c r="D145">
        <f t="shared" si="2"/>
        <v>144</v>
      </c>
    </row>
    <row r="146" spans="1:4" x14ac:dyDescent="0.25">
      <c r="A146">
        <v>2308</v>
      </c>
      <c r="B146">
        <v>0</v>
      </c>
      <c r="C146">
        <v>0</v>
      </c>
      <c r="D146">
        <f t="shared" si="2"/>
        <v>145</v>
      </c>
    </row>
    <row r="147" spans="1:4" x14ac:dyDescent="0.25">
      <c r="A147">
        <v>1134</v>
      </c>
      <c r="B147">
        <v>0</v>
      </c>
      <c r="C147">
        <v>0</v>
      </c>
      <c r="D147">
        <f t="shared" si="2"/>
        <v>146</v>
      </c>
    </row>
    <row r="148" spans="1:4" x14ac:dyDescent="0.25">
      <c r="A148">
        <v>1191</v>
      </c>
      <c r="B148">
        <v>0</v>
      </c>
      <c r="C148">
        <v>0</v>
      </c>
      <c r="D148">
        <f t="shared" si="2"/>
        <v>147</v>
      </c>
    </row>
    <row r="149" spans="1:4" x14ac:dyDescent="0.25">
      <c r="A149">
        <v>1704</v>
      </c>
      <c r="B149">
        <v>0</v>
      </c>
      <c r="C149">
        <v>0</v>
      </c>
      <c r="D149">
        <f t="shared" si="2"/>
        <v>148</v>
      </c>
    </row>
    <row r="150" spans="1:4" x14ac:dyDescent="0.25">
      <c r="A150">
        <v>1358</v>
      </c>
      <c r="B150">
        <v>0</v>
      </c>
      <c r="C150">
        <v>0</v>
      </c>
      <c r="D150">
        <f t="shared" si="2"/>
        <v>149</v>
      </c>
    </row>
    <row r="151" spans="1:4" x14ac:dyDescent="0.25">
      <c r="A151">
        <v>1463</v>
      </c>
      <c r="B151">
        <v>0</v>
      </c>
      <c r="C151">
        <v>0</v>
      </c>
      <c r="D151">
        <f t="shared" si="2"/>
        <v>150</v>
      </c>
    </row>
    <row r="152" spans="1:4" x14ac:dyDescent="0.25">
      <c r="A152">
        <v>1572</v>
      </c>
      <c r="B152">
        <v>0</v>
      </c>
      <c r="C152">
        <v>0</v>
      </c>
      <c r="D152">
        <f t="shared" si="2"/>
        <v>151</v>
      </c>
    </row>
    <row r="153" spans="1:4" x14ac:dyDescent="0.25">
      <c r="A153">
        <v>2692</v>
      </c>
      <c r="B153">
        <v>0</v>
      </c>
      <c r="C153">
        <v>0</v>
      </c>
      <c r="D153">
        <f t="shared" si="2"/>
        <v>152</v>
      </c>
    </row>
    <row r="154" spans="1:4" x14ac:dyDescent="0.25">
      <c r="A154">
        <v>1090</v>
      </c>
      <c r="B154">
        <v>0</v>
      </c>
      <c r="C154">
        <v>0</v>
      </c>
      <c r="D154">
        <f t="shared" si="2"/>
        <v>153</v>
      </c>
    </row>
    <row r="155" spans="1:4" x14ac:dyDescent="0.25">
      <c r="A155">
        <v>1168</v>
      </c>
      <c r="B155">
        <v>0</v>
      </c>
      <c r="C155">
        <v>0</v>
      </c>
      <c r="D155">
        <f t="shared" si="2"/>
        <v>154</v>
      </c>
    </row>
    <row r="156" spans="1:4" x14ac:dyDescent="0.25">
      <c r="A156">
        <v>5151</v>
      </c>
      <c r="B156">
        <v>0</v>
      </c>
      <c r="C156">
        <v>0</v>
      </c>
      <c r="D156">
        <f t="shared" si="2"/>
        <v>155</v>
      </c>
    </row>
    <row r="157" spans="1:4" x14ac:dyDescent="0.25">
      <c r="A157">
        <v>1196</v>
      </c>
      <c r="B157">
        <v>0</v>
      </c>
      <c r="C157">
        <v>0</v>
      </c>
      <c r="D157">
        <f t="shared" si="2"/>
        <v>156</v>
      </c>
    </row>
    <row r="158" spans="1:4" x14ac:dyDescent="0.25">
      <c r="A158">
        <v>1575</v>
      </c>
      <c r="B158">
        <v>0</v>
      </c>
      <c r="C158">
        <v>0</v>
      </c>
      <c r="D158">
        <f t="shared" si="2"/>
        <v>157</v>
      </c>
    </row>
    <row r="159" spans="1:4" x14ac:dyDescent="0.25">
      <c r="A159">
        <v>1695</v>
      </c>
      <c r="B159">
        <v>0</v>
      </c>
      <c r="C159">
        <v>0</v>
      </c>
      <c r="D159">
        <f t="shared" si="2"/>
        <v>158</v>
      </c>
    </row>
    <row r="160" spans="1:4" x14ac:dyDescent="0.25">
      <c r="A160">
        <v>3771</v>
      </c>
      <c r="B160">
        <v>0</v>
      </c>
      <c r="C160">
        <v>0</v>
      </c>
      <c r="D160">
        <f t="shared" si="2"/>
        <v>159</v>
      </c>
    </row>
    <row r="161" spans="1:4" x14ac:dyDescent="0.25">
      <c r="A161">
        <v>10550</v>
      </c>
      <c r="B161">
        <v>0</v>
      </c>
      <c r="C161">
        <v>0</v>
      </c>
      <c r="D161">
        <f t="shared" si="2"/>
        <v>160</v>
      </c>
    </row>
    <row r="162" spans="1:4" x14ac:dyDescent="0.25">
      <c r="A162">
        <v>1620</v>
      </c>
      <c r="B162">
        <v>0</v>
      </c>
      <c r="C162">
        <v>0</v>
      </c>
      <c r="D162">
        <f t="shared" si="2"/>
        <v>161</v>
      </c>
    </row>
  </sheetData>
  <sortState xmlns:xlrd2="http://schemas.microsoft.com/office/spreadsheetml/2017/richdata2" ref="A35:C162">
    <sortCondition descending="1" ref="B34:B162"/>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8EA93-DE9B-41FD-8ED7-1A237CBFCA57}">
  <dimension ref="A1:F33"/>
  <sheetViews>
    <sheetView topLeftCell="B13" zoomScale="85" zoomScaleNormal="85" workbookViewId="0">
      <selection activeCell="F37" sqref="F37"/>
    </sheetView>
  </sheetViews>
  <sheetFormatPr defaultRowHeight="15" x14ac:dyDescent="0.25"/>
  <sheetData>
    <row r="1" spans="1:6" x14ac:dyDescent="0.25">
      <c r="A1" t="s">
        <v>6</v>
      </c>
      <c r="B1" t="s">
        <v>2</v>
      </c>
      <c r="C1" t="s">
        <v>1</v>
      </c>
      <c r="D1" t="s">
        <v>7</v>
      </c>
      <c r="E1" t="s">
        <v>243</v>
      </c>
      <c r="F1" t="s">
        <v>4</v>
      </c>
    </row>
    <row r="2" spans="1:6" x14ac:dyDescent="0.25">
      <c r="A2" t="s">
        <v>12</v>
      </c>
      <c r="B2">
        <v>1</v>
      </c>
      <c r="C2">
        <v>199</v>
      </c>
      <c r="D2">
        <v>6.7852502999999995E-2</v>
      </c>
      <c r="E2">
        <v>1</v>
      </c>
      <c r="F2">
        <v>23342</v>
      </c>
    </row>
    <row r="3" spans="1:6" x14ac:dyDescent="0.25">
      <c r="A3" t="s">
        <v>12</v>
      </c>
      <c r="B3">
        <v>1</v>
      </c>
      <c r="C3">
        <v>196</v>
      </c>
      <c r="D3">
        <v>1.7501612999999999E-2</v>
      </c>
      <c r="E3">
        <v>0</v>
      </c>
      <c r="F3">
        <v>16063</v>
      </c>
    </row>
    <row r="4" spans="1:6" x14ac:dyDescent="0.25">
      <c r="A4" t="s">
        <v>12</v>
      </c>
      <c r="B4">
        <v>1</v>
      </c>
      <c r="C4">
        <v>195</v>
      </c>
      <c r="D4">
        <v>1.0717796E-2</v>
      </c>
      <c r="E4">
        <v>0</v>
      </c>
      <c r="F4">
        <v>73362</v>
      </c>
    </row>
    <row r="5" spans="1:6" x14ac:dyDescent="0.25">
      <c r="A5" t="s">
        <v>12</v>
      </c>
      <c r="B5">
        <v>1</v>
      </c>
      <c r="C5">
        <v>195</v>
      </c>
      <c r="D5">
        <v>2.154736E-3</v>
      </c>
      <c r="E5">
        <v>0</v>
      </c>
      <c r="F5">
        <v>29031</v>
      </c>
    </row>
    <row r="6" spans="1:6" x14ac:dyDescent="0.25">
      <c r="A6" t="s">
        <v>12</v>
      </c>
      <c r="B6">
        <v>1</v>
      </c>
      <c r="C6">
        <v>198</v>
      </c>
      <c r="D6">
        <v>1.4029244E-2</v>
      </c>
      <c r="E6">
        <v>0</v>
      </c>
      <c r="F6">
        <v>44733</v>
      </c>
    </row>
    <row r="7" spans="1:6" x14ac:dyDescent="0.25">
      <c r="A7" t="s">
        <v>12</v>
      </c>
      <c r="B7">
        <v>1</v>
      </c>
      <c r="C7">
        <v>201</v>
      </c>
      <c r="D7">
        <v>3.7472699999999999E-4</v>
      </c>
      <c r="E7">
        <v>0</v>
      </c>
      <c r="F7">
        <v>1916</v>
      </c>
    </row>
    <row r="8" spans="1:6" x14ac:dyDescent="0.25">
      <c r="A8" t="s">
        <v>12</v>
      </c>
      <c r="B8">
        <v>1</v>
      </c>
      <c r="C8">
        <v>193</v>
      </c>
      <c r="D8">
        <v>3.4672489000000001E-2</v>
      </c>
      <c r="E8">
        <v>0</v>
      </c>
      <c r="F8">
        <v>30740</v>
      </c>
    </row>
    <row r="9" spans="1:6" x14ac:dyDescent="0.25">
      <c r="A9" t="s">
        <v>12</v>
      </c>
      <c r="B9">
        <v>1</v>
      </c>
      <c r="C9">
        <v>197</v>
      </c>
      <c r="D9">
        <v>1.0803258E-2</v>
      </c>
      <c r="E9">
        <v>0</v>
      </c>
      <c r="F9">
        <v>9656</v>
      </c>
    </row>
    <row r="10" spans="1:6" x14ac:dyDescent="0.25">
      <c r="A10" t="s">
        <v>12</v>
      </c>
      <c r="B10">
        <v>1</v>
      </c>
      <c r="C10">
        <v>191</v>
      </c>
      <c r="D10">
        <v>1.9849708000000001E-2</v>
      </c>
      <c r="E10">
        <v>0</v>
      </c>
      <c r="F10">
        <v>46136</v>
      </c>
    </row>
    <row r="11" spans="1:6" x14ac:dyDescent="0.25">
      <c r="A11" t="s">
        <v>12</v>
      </c>
      <c r="B11">
        <v>1</v>
      </c>
      <c r="C11">
        <v>191</v>
      </c>
      <c r="D11">
        <v>1.4675677E-2</v>
      </c>
      <c r="E11">
        <v>0</v>
      </c>
      <c r="F11">
        <v>52495</v>
      </c>
    </row>
    <row r="12" spans="1:6" x14ac:dyDescent="0.25">
      <c r="A12" t="s">
        <v>12</v>
      </c>
      <c r="B12">
        <v>1</v>
      </c>
      <c r="C12">
        <v>185</v>
      </c>
      <c r="D12">
        <v>1.1554297E-2</v>
      </c>
      <c r="E12">
        <v>0</v>
      </c>
      <c r="F12">
        <v>40917</v>
      </c>
    </row>
    <row r="13" spans="1:6" x14ac:dyDescent="0.25">
      <c r="A13" t="s">
        <v>12</v>
      </c>
      <c r="B13">
        <v>1</v>
      </c>
      <c r="C13">
        <v>195</v>
      </c>
      <c r="D13">
        <v>5.8412890000000004E-3</v>
      </c>
      <c r="E13">
        <v>0</v>
      </c>
      <c r="F13">
        <v>33232</v>
      </c>
    </row>
    <row r="14" spans="1:6" x14ac:dyDescent="0.25">
      <c r="A14" t="s">
        <v>12</v>
      </c>
      <c r="B14">
        <v>1</v>
      </c>
      <c r="C14">
        <v>200</v>
      </c>
      <c r="D14">
        <v>2.3774938999999998E-2</v>
      </c>
      <c r="E14">
        <v>0</v>
      </c>
      <c r="F14">
        <v>29530</v>
      </c>
    </row>
    <row r="15" spans="1:6" x14ac:dyDescent="0.25">
      <c r="A15" t="s">
        <v>38</v>
      </c>
      <c r="B15">
        <v>1</v>
      </c>
      <c r="C15">
        <v>191</v>
      </c>
      <c r="D15">
        <v>9.3177610000000008E-3</v>
      </c>
      <c r="E15">
        <v>0</v>
      </c>
      <c r="F15">
        <v>6993</v>
      </c>
    </row>
    <row r="16" spans="1:6" x14ac:dyDescent="0.25">
      <c r="A16" t="s">
        <v>38</v>
      </c>
      <c r="B16">
        <v>1</v>
      </c>
      <c r="C16">
        <v>196</v>
      </c>
      <c r="D16">
        <v>3.8346768000000003E-2</v>
      </c>
      <c r="E16">
        <v>0</v>
      </c>
      <c r="F16">
        <v>68658</v>
      </c>
    </row>
    <row r="17" spans="1:6" x14ac:dyDescent="0.25">
      <c r="A17" t="s">
        <v>12</v>
      </c>
      <c r="B17">
        <v>1</v>
      </c>
      <c r="C17">
        <v>100</v>
      </c>
      <c r="D17">
        <v>3.5788489999999998E-3</v>
      </c>
      <c r="E17">
        <v>0</v>
      </c>
      <c r="F17">
        <v>19763</v>
      </c>
    </row>
    <row r="18" spans="1:6" x14ac:dyDescent="0.25">
      <c r="A18" t="s">
        <v>12</v>
      </c>
      <c r="B18">
        <v>1</v>
      </c>
      <c r="C18">
        <v>199</v>
      </c>
      <c r="D18">
        <v>1.3174816000000001E-2</v>
      </c>
      <c r="E18">
        <v>0</v>
      </c>
      <c r="F18">
        <v>43828</v>
      </c>
    </row>
    <row r="19" spans="1:6" x14ac:dyDescent="0.25">
      <c r="A19" t="s">
        <v>12</v>
      </c>
      <c r="B19">
        <v>1</v>
      </c>
      <c r="C19">
        <v>194</v>
      </c>
      <c r="D19">
        <v>0.22956750300000001</v>
      </c>
      <c r="E19">
        <v>0</v>
      </c>
      <c r="F19">
        <v>35349</v>
      </c>
    </row>
    <row r="20" spans="1:6" x14ac:dyDescent="0.25">
      <c r="A20" t="s">
        <v>12</v>
      </c>
      <c r="B20">
        <v>1</v>
      </c>
      <c r="C20">
        <v>198</v>
      </c>
      <c r="D20">
        <v>2.8588730000000001E-3</v>
      </c>
      <c r="E20">
        <v>0</v>
      </c>
      <c r="F20">
        <v>87332</v>
      </c>
    </row>
    <row r="21" spans="1:6" x14ac:dyDescent="0.25">
      <c r="A21" t="s">
        <v>12</v>
      </c>
      <c r="B21">
        <v>1</v>
      </c>
      <c r="C21">
        <v>193</v>
      </c>
      <c r="D21">
        <v>0.12354100899999999</v>
      </c>
      <c r="E21">
        <v>0</v>
      </c>
      <c r="F21">
        <v>17234</v>
      </c>
    </row>
    <row r="22" spans="1:6" x14ac:dyDescent="0.25">
      <c r="A22" t="s">
        <v>64</v>
      </c>
      <c r="B22">
        <v>1</v>
      </c>
      <c r="C22">
        <v>199</v>
      </c>
      <c r="D22">
        <v>6.0235460999999997E-2</v>
      </c>
      <c r="E22">
        <v>0</v>
      </c>
      <c r="F22">
        <v>42623</v>
      </c>
    </row>
    <row r="23" spans="1:6" x14ac:dyDescent="0.25">
      <c r="A23" t="s">
        <v>12</v>
      </c>
      <c r="B23">
        <v>1</v>
      </c>
      <c r="C23">
        <v>199</v>
      </c>
      <c r="D23">
        <v>1.071424E-2</v>
      </c>
      <c r="E23">
        <v>0</v>
      </c>
      <c r="F23">
        <v>59205</v>
      </c>
    </row>
    <row r="24" spans="1:6" x14ac:dyDescent="0.25">
      <c r="A24" t="s">
        <v>12</v>
      </c>
      <c r="B24">
        <v>1</v>
      </c>
      <c r="C24">
        <v>195</v>
      </c>
      <c r="D24">
        <v>1.3697469999999999E-3</v>
      </c>
      <c r="E24">
        <v>0</v>
      </c>
      <c r="F24">
        <v>8224</v>
      </c>
    </row>
    <row r="25" spans="1:6" x14ac:dyDescent="0.25">
      <c r="A25" t="s">
        <v>12</v>
      </c>
      <c r="B25">
        <v>1</v>
      </c>
      <c r="C25">
        <v>196</v>
      </c>
      <c r="D25">
        <v>1.4128974000000001E-2</v>
      </c>
      <c r="E25">
        <v>0</v>
      </c>
      <c r="F25">
        <v>23585</v>
      </c>
    </row>
    <row r="26" spans="1:6" x14ac:dyDescent="0.25">
      <c r="A26" t="s">
        <v>12</v>
      </c>
      <c r="B26">
        <v>1</v>
      </c>
      <c r="C26">
        <v>199</v>
      </c>
      <c r="D26">
        <v>1.8780307E-2</v>
      </c>
      <c r="E26">
        <v>0</v>
      </c>
      <c r="F26">
        <v>61511</v>
      </c>
    </row>
    <row r="27" spans="1:6" x14ac:dyDescent="0.25">
      <c r="A27" t="s">
        <v>12</v>
      </c>
      <c r="B27">
        <v>1</v>
      </c>
      <c r="C27">
        <v>195</v>
      </c>
      <c r="D27">
        <v>0.214250618</v>
      </c>
      <c r="E27">
        <v>0</v>
      </c>
      <c r="F27">
        <v>13245</v>
      </c>
    </row>
    <row r="28" spans="1:6" x14ac:dyDescent="0.25">
      <c r="A28" t="s">
        <v>12</v>
      </c>
      <c r="B28">
        <v>1</v>
      </c>
      <c r="C28">
        <v>198</v>
      </c>
      <c r="D28">
        <v>4.2092299999999996E-3</v>
      </c>
      <c r="E28">
        <v>0</v>
      </c>
      <c r="F28">
        <v>15859</v>
      </c>
    </row>
    <row r="29" spans="1:6" x14ac:dyDescent="0.25">
      <c r="A29" t="s">
        <v>12</v>
      </c>
      <c r="B29">
        <v>1</v>
      </c>
      <c r="C29">
        <v>196</v>
      </c>
      <c r="D29">
        <v>1.1554926E-2</v>
      </c>
      <c r="E29">
        <v>0</v>
      </c>
      <c r="F29">
        <v>15197</v>
      </c>
    </row>
    <row r="30" spans="1:6" x14ac:dyDescent="0.25">
      <c r="A30" t="s">
        <v>12</v>
      </c>
      <c r="B30">
        <v>1</v>
      </c>
      <c r="C30">
        <v>196</v>
      </c>
      <c r="D30">
        <v>2.0887711999999999E-2</v>
      </c>
      <c r="E30">
        <v>0</v>
      </c>
      <c r="F30">
        <v>21554</v>
      </c>
    </row>
    <row r="31" spans="1:6" x14ac:dyDescent="0.25">
      <c r="A31" t="s">
        <v>64</v>
      </c>
      <c r="B31">
        <v>1</v>
      </c>
      <c r="C31">
        <v>198</v>
      </c>
      <c r="D31">
        <v>8.243897E-3</v>
      </c>
      <c r="E31">
        <v>0</v>
      </c>
      <c r="F31">
        <v>5366</v>
      </c>
    </row>
    <row r="32" spans="1:6" x14ac:dyDescent="0.25">
      <c r="A32" t="s">
        <v>12</v>
      </c>
      <c r="B32">
        <v>1</v>
      </c>
      <c r="C32">
        <v>196</v>
      </c>
      <c r="D32">
        <v>9.8789624000000006E-2</v>
      </c>
      <c r="E32">
        <v>0</v>
      </c>
      <c r="F32">
        <v>6833</v>
      </c>
    </row>
    <row r="33" spans="1:6" x14ac:dyDescent="0.25">
      <c r="A33" t="s">
        <v>12</v>
      </c>
      <c r="B33">
        <v>1</v>
      </c>
      <c r="C33">
        <v>200</v>
      </c>
      <c r="D33">
        <v>4.8328169999999997E-3</v>
      </c>
      <c r="E33">
        <v>0</v>
      </c>
      <c r="F33">
        <v>8993</v>
      </c>
    </row>
  </sheetData>
  <sortState xmlns:xlrd2="http://schemas.microsoft.com/office/spreadsheetml/2017/richdata2" ref="A2:F162">
    <sortCondition descending="1" ref="B2:B16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0AAC6-DD4E-4DDD-BCA8-E14519BBACC3}">
  <dimension ref="A1:B162"/>
  <sheetViews>
    <sheetView workbookViewId="0">
      <selection activeCell="E89" sqref="E89"/>
    </sheetView>
  </sheetViews>
  <sheetFormatPr defaultRowHeight="15" x14ac:dyDescent="0.25"/>
  <sheetData>
    <row r="1" spans="1:2" x14ac:dyDescent="0.25">
      <c r="A1" t="s">
        <v>4</v>
      </c>
      <c r="B1" t="s">
        <v>2</v>
      </c>
    </row>
    <row r="2" spans="1:2" x14ac:dyDescent="0.25">
      <c r="A2">
        <v>1333</v>
      </c>
      <c r="B2" t="s">
        <v>255</v>
      </c>
    </row>
    <row r="3" spans="1:2" x14ac:dyDescent="0.25">
      <c r="A3">
        <v>1282</v>
      </c>
      <c r="B3" t="s">
        <v>255</v>
      </c>
    </row>
    <row r="4" spans="1:2" x14ac:dyDescent="0.25">
      <c r="A4">
        <v>1355</v>
      </c>
      <c r="B4" t="s">
        <v>255</v>
      </c>
    </row>
    <row r="5" spans="1:2" x14ac:dyDescent="0.25">
      <c r="A5">
        <v>3100</v>
      </c>
      <c r="B5" t="s">
        <v>255</v>
      </c>
    </row>
    <row r="6" spans="1:2" x14ac:dyDescent="0.25">
      <c r="A6">
        <v>1969</v>
      </c>
      <c r="B6" t="s">
        <v>255</v>
      </c>
    </row>
    <row r="7" spans="1:2" x14ac:dyDescent="0.25">
      <c r="A7">
        <v>1285</v>
      </c>
      <c r="B7" t="s">
        <v>255</v>
      </c>
    </row>
    <row r="8" spans="1:2" x14ac:dyDescent="0.25">
      <c r="A8">
        <v>1032</v>
      </c>
      <c r="B8" t="s">
        <v>255</v>
      </c>
    </row>
    <row r="9" spans="1:2" x14ac:dyDescent="0.25">
      <c r="A9">
        <v>1932</v>
      </c>
      <c r="B9" t="s">
        <v>255</v>
      </c>
    </row>
    <row r="10" spans="1:2" x14ac:dyDescent="0.25">
      <c r="A10">
        <v>1897</v>
      </c>
      <c r="B10" t="s">
        <v>255</v>
      </c>
    </row>
    <row r="11" spans="1:2" x14ac:dyDescent="0.25">
      <c r="A11">
        <v>1145</v>
      </c>
      <c r="B11" t="s">
        <v>255</v>
      </c>
    </row>
    <row r="12" spans="1:2" x14ac:dyDescent="0.25">
      <c r="A12">
        <v>4121</v>
      </c>
      <c r="B12" t="s">
        <v>255</v>
      </c>
    </row>
    <row r="13" spans="1:2" x14ac:dyDescent="0.25">
      <c r="A13">
        <v>1058</v>
      </c>
      <c r="B13" t="s">
        <v>255</v>
      </c>
    </row>
    <row r="14" spans="1:2" x14ac:dyDescent="0.25">
      <c r="A14">
        <v>1807</v>
      </c>
      <c r="B14" t="s">
        <v>255</v>
      </c>
    </row>
    <row r="15" spans="1:2" x14ac:dyDescent="0.25">
      <c r="A15">
        <v>1539</v>
      </c>
      <c r="B15" t="s">
        <v>255</v>
      </c>
    </row>
    <row r="16" spans="1:2" x14ac:dyDescent="0.25">
      <c r="A16">
        <v>4074</v>
      </c>
      <c r="B16" t="s">
        <v>255</v>
      </c>
    </row>
    <row r="17" spans="1:2" x14ac:dyDescent="0.25">
      <c r="A17">
        <v>1734</v>
      </c>
      <c r="B17" t="s">
        <v>255</v>
      </c>
    </row>
    <row r="18" spans="1:2" x14ac:dyDescent="0.25">
      <c r="A18">
        <v>1019</v>
      </c>
      <c r="B18" t="s">
        <v>255</v>
      </c>
    </row>
    <row r="19" spans="1:2" x14ac:dyDescent="0.25">
      <c r="A19">
        <v>1376</v>
      </c>
      <c r="B19" t="s">
        <v>255</v>
      </c>
    </row>
    <row r="20" spans="1:2" x14ac:dyDescent="0.25">
      <c r="A20">
        <v>1230</v>
      </c>
      <c r="B20" t="s">
        <v>255</v>
      </c>
    </row>
    <row r="21" spans="1:2" x14ac:dyDescent="0.25">
      <c r="A21">
        <v>1409</v>
      </c>
      <c r="B21" t="s">
        <v>255</v>
      </c>
    </row>
    <row r="22" spans="1:2" x14ac:dyDescent="0.25">
      <c r="A22">
        <v>1007</v>
      </c>
      <c r="B22" t="s">
        <v>255</v>
      </c>
    </row>
    <row r="23" spans="1:2" x14ac:dyDescent="0.25">
      <c r="A23">
        <v>1017</v>
      </c>
      <c r="B23" t="s">
        <v>255</v>
      </c>
    </row>
    <row r="24" spans="1:2" x14ac:dyDescent="0.25">
      <c r="A24">
        <v>1628</v>
      </c>
      <c r="B24" t="s">
        <v>255</v>
      </c>
    </row>
    <row r="25" spans="1:2" x14ac:dyDescent="0.25">
      <c r="A25">
        <v>1266</v>
      </c>
      <c r="B25" t="s">
        <v>255</v>
      </c>
    </row>
    <row r="26" spans="1:2" x14ac:dyDescent="0.25">
      <c r="A26">
        <v>1126</v>
      </c>
      <c r="B26" t="s">
        <v>255</v>
      </c>
    </row>
    <row r="27" spans="1:2" x14ac:dyDescent="0.25">
      <c r="A27">
        <v>1379</v>
      </c>
      <c r="B27" t="s">
        <v>255</v>
      </c>
    </row>
    <row r="28" spans="1:2" x14ac:dyDescent="0.25">
      <c r="A28">
        <v>1333</v>
      </c>
      <c r="B28" t="s">
        <v>255</v>
      </c>
    </row>
    <row r="29" spans="1:2" x14ac:dyDescent="0.25">
      <c r="A29">
        <v>1563</v>
      </c>
      <c r="B29" t="s">
        <v>255</v>
      </c>
    </row>
    <row r="30" spans="1:2" x14ac:dyDescent="0.25">
      <c r="A30">
        <v>3623</v>
      </c>
      <c r="B30" t="s">
        <v>255</v>
      </c>
    </row>
    <row r="31" spans="1:2" x14ac:dyDescent="0.25">
      <c r="A31">
        <v>1717</v>
      </c>
      <c r="B31" t="s">
        <v>255</v>
      </c>
    </row>
    <row r="32" spans="1:2" x14ac:dyDescent="0.25">
      <c r="A32">
        <v>7090</v>
      </c>
      <c r="B32" t="s">
        <v>255</v>
      </c>
    </row>
    <row r="33" spans="1:2" x14ac:dyDescent="0.25">
      <c r="A33">
        <v>1751</v>
      </c>
      <c r="B33" t="s">
        <v>255</v>
      </c>
    </row>
    <row r="34" spans="1:2" x14ac:dyDescent="0.25">
      <c r="A34">
        <v>1226</v>
      </c>
      <c r="B34" t="s">
        <v>255</v>
      </c>
    </row>
    <row r="35" spans="1:2" x14ac:dyDescent="0.25">
      <c r="A35">
        <v>6350</v>
      </c>
      <c r="B35" t="s">
        <v>255</v>
      </c>
    </row>
    <row r="36" spans="1:2" x14ac:dyDescent="0.25">
      <c r="A36">
        <v>2249</v>
      </c>
      <c r="B36" t="s">
        <v>255</v>
      </c>
    </row>
    <row r="37" spans="1:2" x14ac:dyDescent="0.25">
      <c r="A37">
        <v>1238</v>
      </c>
      <c r="B37" t="s">
        <v>255</v>
      </c>
    </row>
    <row r="38" spans="1:2" x14ac:dyDescent="0.25">
      <c r="A38">
        <v>1037</v>
      </c>
      <c r="B38" t="s">
        <v>255</v>
      </c>
    </row>
    <row r="39" spans="1:2" x14ac:dyDescent="0.25">
      <c r="A39">
        <v>7091</v>
      </c>
      <c r="B39" t="s">
        <v>255</v>
      </c>
    </row>
    <row r="40" spans="1:2" x14ac:dyDescent="0.25">
      <c r="A40">
        <v>9298</v>
      </c>
      <c r="B40" t="s">
        <v>255</v>
      </c>
    </row>
    <row r="41" spans="1:2" x14ac:dyDescent="0.25">
      <c r="A41">
        <v>2367</v>
      </c>
      <c r="B41" t="s">
        <v>255</v>
      </c>
    </row>
    <row r="42" spans="1:2" x14ac:dyDescent="0.25">
      <c r="A42">
        <v>5661</v>
      </c>
      <c r="B42" t="s">
        <v>255</v>
      </c>
    </row>
    <row r="43" spans="1:2" x14ac:dyDescent="0.25">
      <c r="A43">
        <v>1655</v>
      </c>
      <c r="B43" t="s">
        <v>255</v>
      </c>
    </row>
    <row r="44" spans="1:2" x14ac:dyDescent="0.25">
      <c r="A44">
        <v>1571</v>
      </c>
      <c r="B44" t="s">
        <v>255</v>
      </c>
    </row>
    <row r="45" spans="1:2" x14ac:dyDescent="0.25">
      <c r="A45">
        <v>3294</v>
      </c>
      <c r="B45" t="s">
        <v>255</v>
      </c>
    </row>
    <row r="46" spans="1:2" x14ac:dyDescent="0.25">
      <c r="A46">
        <v>2127</v>
      </c>
      <c r="B46" t="s">
        <v>255</v>
      </c>
    </row>
    <row r="47" spans="1:2" x14ac:dyDescent="0.25">
      <c r="A47">
        <v>1712</v>
      </c>
      <c r="B47" t="s">
        <v>255</v>
      </c>
    </row>
    <row r="48" spans="1:2" x14ac:dyDescent="0.25">
      <c r="A48">
        <v>1155</v>
      </c>
      <c r="B48" t="s">
        <v>255</v>
      </c>
    </row>
    <row r="49" spans="1:2" x14ac:dyDescent="0.25">
      <c r="A49">
        <v>2260</v>
      </c>
      <c r="B49" t="s">
        <v>255</v>
      </c>
    </row>
    <row r="50" spans="1:2" x14ac:dyDescent="0.25">
      <c r="A50">
        <v>1463</v>
      </c>
      <c r="B50" t="s">
        <v>255</v>
      </c>
    </row>
    <row r="51" spans="1:2" x14ac:dyDescent="0.25">
      <c r="A51">
        <v>1259</v>
      </c>
      <c r="B51" t="s">
        <v>255</v>
      </c>
    </row>
    <row r="52" spans="1:2" x14ac:dyDescent="0.25">
      <c r="A52">
        <v>1490</v>
      </c>
      <c r="B52" t="s">
        <v>255</v>
      </c>
    </row>
    <row r="53" spans="1:2" x14ac:dyDescent="0.25">
      <c r="A53">
        <v>4133</v>
      </c>
      <c r="B53" t="s">
        <v>255</v>
      </c>
    </row>
    <row r="54" spans="1:2" x14ac:dyDescent="0.25">
      <c r="A54">
        <v>10280</v>
      </c>
      <c r="B54" t="s">
        <v>255</v>
      </c>
    </row>
    <row r="55" spans="1:2" x14ac:dyDescent="0.25">
      <c r="A55">
        <v>2267</v>
      </c>
      <c r="B55" t="s">
        <v>255</v>
      </c>
    </row>
    <row r="56" spans="1:2" x14ac:dyDescent="0.25">
      <c r="A56">
        <v>1204</v>
      </c>
      <c r="B56" t="s">
        <v>255</v>
      </c>
    </row>
    <row r="57" spans="1:2" x14ac:dyDescent="0.25">
      <c r="A57">
        <v>1523</v>
      </c>
      <c r="B57" t="s">
        <v>255</v>
      </c>
    </row>
    <row r="58" spans="1:2" x14ac:dyDescent="0.25">
      <c r="A58">
        <v>2118</v>
      </c>
      <c r="B58" t="s">
        <v>255</v>
      </c>
    </row>
    <row r="59" spans="1:2" x14ac:dyDescent="0.25">
      <c r="A59">
        <v>3858</v>
      </c>
      <c r="B59" t="s">
        <v>255</v>
      </c>
    </row>
    <row r="60" spans="1:2" x14ac:dyDescent="0.25">
      <c r="A60">
        <v>1662</v>
      </c>
      <c r="B60" t="s">
        <v>255</v>
      </c>
    </row>
    <row r="61" spans="1:2" x14ac:dyDescent="0.25">
      <c r="A61">
        <v>1452</v>
      </c>
      <c r="B61" t="s">
        <v>255</v>
      </c>
    </row>
    <row r="62" spans="1:2" x14ac:dyDescent="0.25">
      <c r="A62">
        <v>9506</v>
      </c>
      <c r="B62" t="s">
        <v>255</v>
      </c>
    </row>
    <row r="63" spans="1:2" x14ac:dyDescent="0.25">
      <c r="A63">
        <v>1015</v>
      </c>
      <c r="B63" t="s">
        <v>255</v>
      </c>
    </row>
    <row r="64" spans="1:2" x14ac:dyDescent="0.25">
      <c r="A64">
        <v>1598</v>
      </c>
      <c r="B64" t="s">
        <v>255</v>
      </c>
    </row>
    <row r="65" spans="1:2" x14ac:dyDescent="0.25">
      <c r="A65">
        <v>6833</v>
      </c>
      <c r="B65" t="s">
        <v>255</v>
      </c>
    </row>
    <row r="66" spans="1:2" x14ac:dyDescent="0.25">
      <c r="A66">
        <v>1743</v>
      </c>
      <c r="B66" t="s">
        <v>255</v>
      </c>
    </row>
    <row r="67" spans="1:2" x14ac:dyDescent="0.25">
      <c r="A67">
        <v>1517</v>
      </c>
      <c r="B67" t="s">
        <v>255</v>
      </c>
    </row>
    <row r="68" spans="1:2" x14ac:dyDescent="0.25">
      <c r="A68">
        <v>4383</v>
      </c>
      <c r="B68" t="s">
        <v>255</v>
      </c>
    </row>
    <row r="69" spans="1:2" x14ac:dyDescent="0.25">
      <c r="A69">
        <v>3093</v>
      </c>
      <c r="B69" t="s">
        <v>255</v>
      </c>
    </row>
    <row r="70" spans="1:2" x14ac:dyDescent="0.25">
      <c r="A70">
        <v>6435</v>
      </c>
      <c r="B70" t="s">
        <v>255</v>
      </c>
    </row>
    <row r="71" spans="1:2" x14ac:dyDescent="0.25">
      <c r="A71">
        <v>2095</v>
      </c>
      <c r="B71" t="s">
        <v>255</v>
      </c>
    </row>
    <row r="72" spans="1:2" x14ac:dyDescent="0.25">
      <c r="A72">
        <v>1162</v>
      </c>
      <c r="B72" t="s">
        <v>255</v>
      </c>
    </row>
    <row r="73" spans="1:2" x14ac:dyDescent="0.25">
      <c r="A73">
        <v>3139</v>
      </c>
      <c r="B73" t="s">
        <v>255</v>
      </c>
    </row>
    <row r="74" spans="1:2" x14ac:dyDescent="0.25">
      <c r="A74">
        <v>2736</v>
      </c>
      <c r="B74" t="s">
        <v>255</v>
      </c>
    </row>
    <row r="75" spans="1:2" x14ac:dyDescent="0.25">
      <c r="A75">
        <v>1796</v>
      </c>
      <c r="B75" t="s">
        <v>255</v>
      </c>
    </row>
    <row r="76" spans="1:2" x14ac:dyDescent="0.25">
      <c r="A76">
        <v>5917</v>
      </c>
      <c r="B76" t="s">
        <v>255</v>
      </c>
    </row>
    <row r="77" spans="1:2" x14ac:dyDescent="0.25">
      <c r="A77">
        <v>1015</v>
      </c>
      <c r="B77" t="s">
        <v>255</v>
      </c>
    </row>
    <row r="78" spans="1:2" x14ac:dyDescent="0.25">
      <c r="A78">
        <v>6768</v>
      </c>
      <c r="B78" t="s">
        <v>255</v>
      </c>
    </row>
    <row r="79" spans="1:2" x14ac:dyDescent="0.25">
      <c r="A79">
        <v>1248</v>
      </c>
      <c r="B79" t="s">
        <v>255</v>
      </c>
    </row>
    <row r="80" spans="1:2" x14ac:dyDescent="0.25">
      <c r="A80">
        <v>3429</v>
      </c>
      <c r="B80" t="s">
        <v>255</v>
      </c>
    </row>
    <row r="81" spans="1:2" x14ac:dyDescent="0.25">
      <c r="A81">
        <v>2383</v>
      </c>
      <c r="B81" t="s">
        <v>255</v>
      </c>
    </row>
    <row r="82" spans="1:2" x14ac:dyDescent="0.25">
      <c r="A82">
        <v>1103</v>
      </c>
      <c r="B82" t="s">
        <v>255</v>
      </c>
    </row>
    <row r="83" spans="1:2" x14ac:dyDescent="0.25">
      <c r="A83">
        <v>8905</v>
      </c>
      <c r="B83" t="s">
        <v>255</v>
      </c>
    </row>
    <row r="84" spans="1:2" x14ac:dyDescent="0.25">
      <c r="A84">
        <v>1336</v>
      </c>
      <c r="B84" t="s">
        <v>255</v>
      </c>
    </row>
    <row r="85" spans="1:2" x14ac:dyDescent="0.25">
      <c r="A85">
        <v>3162</v>
      </c>
      <c r="B85" t="s">
        <v>255</v>
      </c>
    </row>
    <row r="86" spans="1:2" x14ac:dyDescent="0.25">
      <c r="A86">
        <v>1540</v>
      </c>
      <c r="B86" t="s">
        <v>255</v>
      </c>
    </row>
    <row r="87" spans="1:2" x14ac:dyDescent="0.25">
      <c r="A87">
        <v>2361</v>
      </c>
      <c r="B87" t="s">
        <v>255</v>
      </c>
    </row>
    <row r="88" spans="1:2" x14ac:dyDescent="0.25">
      <c r="A88">
        <v>9438</v>
      </c>
      <c r="B88" t="s">
        <v>255</v>
      </c>
    </row>
    <row r="89" spans="1:2" x14ac:dyDescent="0.25">
      <c r="A89">
        <v>2485</v>
      </c>
      <c r="B89" t="s">
        <v>255</v>
      </c>
    </row>
    <row r="90" spans="1:2" x14ac:dyDescent="0.25">
      <c r="A90">
        <v>1131</v>
      </c>
      <c r="B90" t="s">
        <v>255</v>
      </c>
    </row>
    <row r="91" spans="1:2" x14ac:dyDescent="0.25">
      <c r="A91">
        <v>1030</v>
      </c>
      <c r="B91" t="s">
        <v>255</v>
      </c>
    </row>
    <row r="92" spans="1:2" x14ac:dyDescent="0.25">
      <c r="A92">
        <v>3276</v>
      </c>
      <c r="B92" t="s">
        <v>255</v>
      </c>
    </row>
    <row r="93" spans="1:2" x14ac:dyDescent="0.25">
      <c r="A93">
        <v>8081</v>
      </c>
      <c r="B93" t="s">
        <v>255</v>
      </c>
    </row>
    <row r="94" spans="1:2" x14ac:dyDescent="0.25">
      <c r="A94">
        <v>15974</v>
      </c>
      <c r="B94" t="s">
        <v>255</v>
      </c>
    </row>
    <row r="95" spans="1:2" x14ac:dyDescent="0.25">
      <c r="A95">
        <v>1768</v>
      </c>
      <c r="B95" t="s">
        <v>255</v>
      </c>
    </row>
    <row r="96" spans="1:2" x14ac:dyDescent="0.25">
      <c r="A96">
        <v>1733</v>
      </c>
      <c r="B96" t="s">
        <v>255</v>
      </c>
    </row>
    <row r="97" spans="1:2" x14ac:dyDescent="0.25">
      <c r="A97">
        <v>3897</v>
      </c>
      <c r="B97" t="s">
        <v>255</v>
      </c>
    </row>
    <row r="98" spans="1:2" x14ac:dyDescent="0.25">
      <c r="A98">
        <v>1326</v>
      </c>
      <c r="B98" t="s">
        <v>255</v>
      </c>
    </row>
    <row r="99" spans="1:2" x14ac:dyDescent="0.25">
      <c r="A99">
        <v>1613</v>
      </c>
      <c r="B99" t="s">
        <v>255</v>
      </c>
    </row>
    <row r="100" spans="1:2" x14ac:dyDescent="0.25">
      <c r="A100">
        <v>1728</v>
      </c>
      <c r="B100" t="s">
        <v>255</v>
      </c>
    </row>
    <row r="101" spans="1:2" x14ac:dyDescent="0.25">
      <c r="A101">
        <v>9240</v>
      </c>
      <c r="B101" t="s">
        <v>255</v>
      </c>
    </row>
    <row r="102" spans="1:2" x14ac:dyDescent="0.25">
      <c r="A102">
        <v>2481</v>
      </c>
      <c r="B102" t="s">
        <v>255</v>
      </c>
    </row>
    <row r="103" spans="1:2" x14ac:dyDescent="0.25">
      <c r="A103">
        <v>1099</v>
      </c>
      <c r="B103" t="s">
        <v>255</v>
      </c>
    </row>
    <row r="104" spans="1:2" x14ac:dyDescent="0.25">
      <c r="A104">
        <v>1846</v>
      </c>
      <c r="B104" t="s">
        <v>255</v>
      </c>
    </row>
    <row r="105" spans="1:2" x14ac:dyDescent="0.25">
      <c r="A105">
        <v>7170</v>
      </c>
      <c r="B105" t="s">
        <v>255</v>
      </c>
    </row>
    <row r="106" spans="1:2" x14ac:dyDescent="0.25">
      <c r="A106">
        <v>1361</v>
      </c>
      <c r="B106" t="s">
        <v>255</v>
      </c>
    </row>
    <row r="107" spans="1:2" x14ac:dyDescent="0.25">
      <c r="A107">
        <v>2308</v>
      </c>
      <c r="B107" t="s">
        <v>255</v>
      </c>
    </row>
    <row r="108" spans="1:2" x14ac:dyDescent="0.25">
      <c r="A108">
        <v>1134</v>
      </c>
      <c r="B108" t="s">
        <v>255</v>
      </c>
    </row>
    <row r="109" spans="1:2" x14ac:dyDescent="0.25">
      <c r="A109">
        <v>2657</v>
      </c>
      <c r="B109" t="s">
        <v>255</v>
      </c>
    </row>
    <row r="110" spans="1:2" x14ac:dyDescent="0.25">
      <c r="A110">
        <v>1085</v>
      </c>
      <c r="B110" t="s">
        <v>255</v>
      </c>
    </row>
    <row r="111" spans="1:2" x14ac:dyDescent="0.25">
      <c r="A111">
        <v>1733</v>
      </c>
      <c r="B111" t="s">
        <v>255</v>
      </c>
    </row>
    <row r="112" spans="1:2" x14ac:dyDescent="0.25">
      <c r="A112">
        <v>1191</v>
      </c>
      <c r="B112" t="s">
        <v>255</v>
      </c>
    </row>
    <row r="113" spans="1:2" x14ac:dyDescent="0.25">
      <c r="A113">
        <v>4071</v>
      </c>
      <c r="B113" t="s">
        <v>255</v>
      </c>
    </row>
    <row r="114" spans="1:2" x14ac:dyDescent="0.25">
      <c r="A114">
        <v>1704</v>
      </c>
      <c r="B114" t="s">
        <v>255</v>
      </c>
    </row>
    <row r="115" spans="1:2" x14ac:dyDescent="0.25">
      <c r="A115">
        <v>1358</v>
      </c>
      <c r="B115" t="s">
        <v>255</v>
      </c>
    </row>
    <row r="116" spans="1:2" x14ac:dyDescent="0.25">
      <c r="A116">
        <v>1463</v>
      </c>
      <c r="B116" t="s">
        <v>255</v>
      </c>
    </row>
    <row r="117" spans="1:2" x14ac:dyDescent="0.25">
      <c r="A117">
        <v>1572</v>
      </c>
      <c r="B117" t="s">
        <v>255</v>
      </c>
    </row>
    <row r="118" spans="1:2" x14ac:dyDescent="0.25">
      <c r="A118">
        <v>2692</v>
      </c>
      <c r="B118" t="s">
        <v>255</v>
      </c>
    </row>
    <row r="119" spans="1:2" x14ac:dyDescent="0.25">
      <c r="A119">
        <v>1383</v>
      </c>
      <c r="B119" t="s">
        <v>255</v>
      </c>
    </row>
    <row r="120" spans="1:2" x14ac:dyDescent="0.25">
      <c r="A120">
        <v>1090</v>
      </c>
      <c r="B120" t="s">
        <v>255</v>
      </c>
    </row>
    <row r="121" spans="1:2" x14ac:dyDescent="0.25">
      <c r="A121">
        <v>1168</v>
      </c>
      <c r="B121" t="s">
        <v>255</v>
      </c>
    </row>
    <row r="122" spans="1:2" x14ac:dyDescent="0.25">
      <c r="A122">
        <v>1244</v>
      </c>
      <c r="B122" t="s">
        <v>255</v>
      </c>
    </row>
    <row r="123" spans="1:2" x14ac:dyDescent="0.25">
      <c r="A123">
        <v>5151</v>
      </c>
      <c r="B123" t="s">
        <v>255</v>
      </c>
    </row>
    <row r="124" spans="1:2" x14ac:dyDescent="0.25">
      <c r="A124">
        <v>1196</v>
      </c>
      <c r="B124" t="s">
        <v>255</v>
      </c>
    </row>
    <row r="125" spans="1:2" x14ac:dyDescent="0.25">
      <c r="A125">
        <v>1575</v>
      </c>
      <c r="B125" t="s">
        <v>255</v>
      </c>
    </row>
    <row r="126" spans="1:2" x14ac:dyDescent="0.25">
      <c r="A126">
        <v>1695</v>
      </c>
      <c r="B126" t="s">
        <v>255</v>
      </c>
    </row>
    <row r="127" spans="1:2" x14ac:dyDescent="0.25">
      <c r="A127">
        <v>3771</v>
      </c>
      <c r="B127" t="s">
        <v>255</v>
      </c>
    </row>
    <row r="128" spans="1:2" x14ac:dyDescent="0.25">
      <c r="A128">
        <v>10550</v>
      </c>
      <c r="B128" t="s">
        <v>255</v>
      </c>
    </row>
    <row r="129" spans="1:2" x14ac:dyDescent="0.25">
      <c r="A129">
        <v>1620</v>
      </c>
      <c r="B129" t="s">
        <v>255</v>
      </c>
    </row>
    <row r="130" spans="1:2" x14ac:dyDescent="0.25">
      <c r="A130">
        <v>1047</v>
      </c>
      <c r="B130" t="s">
        <v>255</v>
      </c>
    </row>
    <row r="131" spans="1:2" x14ac:dyDescent="0.25">
      <c r="A131">
        <v>23342</v>
      </c>
      <c r="B131" t="s">
        <v>256</v>
      </c>
    </row>
    <row r="132" spans="1:2" x14ac:dyDescent="0.25">
      <c r="A132">
        <v>16063</v>
      </c>
      <c r="B132" t="s">
        <v>256</v>
      </c>
    </row>
    <row r="133" spans="1:2" x14ac:dyDescent="0.25">
      <c r="A133">
        <v>73362</v>
      </c>
      <c r="B133" t="s">
        <v>256</v>
      </c>
    </row>
    <row r="134" spans="1:2" x14ac:dyDescent="0.25">
      <c r="A134">
        <v>29031</v>
      </c>
      <c r="B134" t="s">
        <v>256</v>
      </c>
    </row>
    <row r="135" spans="1:2" x14ac:dyDescent="0.25">
      <c r="A135">
        <v>44733</v>
      </c>
      <c r="B135" t="s">
        <v>256</v>
      </c>
    </row>
    <row r="136" spans="1:2" x14ac:dyDescent="0.25">
      <c r="A136">
        <v>1916</v>
      </c>
      <c r="B136" t="s">
        <v>256</v>
      </c>
    </row>
    <row r="137" spans="1:2" x14ac:dyDescent="0.25">
      <c r="A137">
        <v>30740</v>
      </c>
      <c r="B137" t="s">
        <v>256</v>
      </c>
    </row>
    <row r="138" spans="1:2" x14ac:dyDescent="0.25">
      <c r="A138">
        <v>9656</v>
      </c>
      <c r="B138" t="s">
        <v>256</v>
      </c>
    </row>
    <row r="139" spans="1:2" x14ac:dyDescent="0.25">
      <c r="A139">
        <v>46136</v>
      </c>
      <c r="B139" t="s">
        <v>256</v>
      </c>
    </row>
    <row r="140" spans="1:2" x14ac:dyDescent="0.25">
      <c r="A140">
        <v>52495</v>
      </c>
      <c r="B140" t="s">
        <v>256</v>
      </c>
    </row>
    <row r="141" spans="1:2" x14ac:dyDescent="0.25">
      <c r="A141">
        <v>40917</v>
      </c>
      <c r="B141" t="s">
        <v>256</v>
      </c>
    </row>
    <row r="142" spans="1:2" x14ac:dyDescent="0.25">
      <c r="A142">
        <v>33232</v>
      </c>
      <c r="B142" t="s">
        <v>256</v>
      </c>
    </row>
    <row r="143" spans="1:2" x14ac:dyDescent="0.25">
      <c r="A143">
        <v>29530</v>
      </c>
      <c r="B143" t="s">
        <v>256</v>
      </c>
    </row>
    <row r="144" spans="1:2" x14ac:dyDescent="0.25">
      <c r="A144">
        <v>6993</v>
      </c>
      <c r="B144" t="s">
        <v>256</v>
      </c>
    </row>
    <row r="145" spans="1:2" x14ac:dyDescent="0.25">
      <c r="A145">
        <v>68658</v>
      </c>
      <c r="B145" t="s">
        <v>256</v>
      </c>
    </row>
    <row r="146" spans="1:2" x14ac:dyDescent="0.25">
      <c r="A146">
        <v>19763</v>
      </c>
      <c r="B146" t="s">
        <v>256</v>
      </c>
    </row>
    <row r="147" spans="1:2" x14ac:dyDescent="0.25">
      <c r="A147">
        <v>43828</v>
      </c>
      <c r="B147" t="s">
        <v>256</v>
      </c>
    </row>
    <row r="148" spans="1:2" x14ac:dyDescent="0.25">
      <c r="A148">
        <v>35349</v>
      </c>
      <c r="B148" t="s">
        <v>256</v>
      </c>
    </row>
    <row r="149" spans="1:2" x14ac:dyDescent="0.25">
      <c r="A149">
        <v>87332</v>
      </c>
      <c r="B149" t="s">
        <v>256</v>
      </c>
    </row>
    <row r="150" spans="1:2" x14ac:dyDescent="0.25">
      <c r="A150">
        <v>17234</v>
      </c>
      <c r="B150" t="s">
        <v>256</v>
      </c>
    </row>
    <row r="151" spans="1:2" x14ac:dyDescent="0.25">
      <c r="A151">
        <v>42623</v>
      </c>
      <c r="B151" t="s">
        <v>256</v>
      </c>
    </row>
    <row r="152" spans="1:2" x14ac:dyDescent="0.25">
      <c r="A152">
        <v>59205</v>
      </c>
      <c r="B152" t="s">
        <v>256</v>
      </c>
    </row>
    <row r="153" spans="1:2" x14ac:dyDescent="0.25">
      <c r="A153">
        <v>8224</v>
      </c>
      <c r="B153" t="s">
        <v>256</v>
      </c>
    </row>
    <row r="154" spans="1:2" x14ac:dyDescent="0.25">
      <c r="A154">
        <v>23585</v>
      </c>
      <c r="B154" t="s">
        <v>256</v>
      </c>
    </row>
    <row r="155" spans="1:2" x14ac:dyDescent="0.25">
      <c r="A155">
        <v>61511</v>
      </c>
      <c r="B155" t="s">
        <v>256</v>
      </c>
    </row>
    <row r="156" spans="1:2" x14ac:dyDescent="0.25">
      <c r="A156">
        <v>13245</v>
      </c>
      <c r="B156" t="s">
        <v>256</v>
      </c>
    </row>
    <row r="157" spans="1:2" x14ac:dyDescent="0.25">
      <c r="A157">
        <v>15859</v>
      </c>
      <c r="B157" t="s">
        <v>256</v>
      </c>
    </row>
    <row r="158" spans="1:2" x14ac:dyDescent="0.25">
      <c r="A158">
        <v>15197</v>
      </c>
      <c r="B158" t="s">
        <v>256</v>
      </c>
    </row>
    <row r="159" spans="1:2" x14ac:dyDescent="0.25">
      <c r="A159">
        <v>21554</v>
      </c>
      <c r="B159" t="s">
        <v>256</v>
      </c>
    </row>
    <row r="160" spans="1:2" x14ac:dyDescent="0.25">
      <c r="A160">
        <v>5366</v>
      </c>
      <c r="B160" t="s">
        <v>256</v>
      </c>
    </row>
    <row r="161" spans="1:2" x14ac:dyDescent="0.25">
      <c r="A161">
        <v>6833</v>
      </c>
      <c r="B161" t="s">
        <v>256</v>
      </c>
    </row>
    <row r="162" spans="1:2" x14ac:dyDescent="0.25">
      <c r="A162">
        <v>8993</v>
      </c>
      <c r="B162" t="s">
        <v>256</v>
      </c>
    </row>
  </sheetData>
  <sortState xmlns:xlrd2="http://schemas.microsoft.com/office/spreadsheetml/2017/richdata2" ref="A2:B162">
    <sortCondition ref="B2:B162"/>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2E37D-77E9-4C7F-8F30-B9F27CBC5786}">
  <dimension ref="A1:K163"/>
  <sheetViews>
    <sheetView zoomScaleNormal="100" workbookViewId="0">
      <selection activeCell="K7" sqref="I1:K7"/>
    </sheetView>
  </sheetViews>
  <sheetFormatPr defaultRowHeight="15" x14ac:dyDescent="0.25"/>
  <sheetData>
    <row r="1" spans="1:11" x14ac:dyDescent="0.25">
      <c r="A1" t="s">
        <v>6</v>
      </c>
      <c r="B1" t="s">
        <v>2</v>
      </c>
      <c r="C1" t="s">
        <v>7</v>
      </c>
      <c r="D1" t="s">
        <v>243</v>
      </c>
      <c r="E1" t="s">
        <v>4</v>
      </c>
      <c r="F1" t="s">
        <v>6</v>
      </c>
      <c r="I1" t="s">
        <v>268</v>
      </c>
      <c r="J1" t="s">
        <v>271</v>
      </c>
      <c r="K1" t="s">
        <v>259</v>
      </c>
    </row>
    <row r="2" spans="1:11" x14ac:dyDescent="0.25">
      <c r="A2" t="s">
        <v>12</v>
      </c>
      <c r="B2">
        <v>0</v>
      </c>
      <c r="C2">
        <v>5.755133E-3</v>
      </c>
      <c r="D2">
        <v>0</v>
      </c>
      <c r="E2">
        <v>1032</v>
      </c>
      <c r="F2" t="s">
        <v>12</v>
      </c>
      <c r="I2" t="s">
        <v>270</v>
      </c>
      <c r="J2">
        <f>AVERAGE(E2:E91)</f>
        <v>2984.3777777777777</v>
      </c>
      <c r="K2">
        <v>5.8100010066654433E-2</v>
      </c>
    </row>
    <row r="3" spans="1:11" x14ac:dyDescent="0.25">
      <c r="A3" t="s">
        <v>38</v>
      </c>
      <c r="B3">
        <v>0</v>
      </c>
      <c r="C3">
        <v>3.3228039999999999E-3</v>
      </c>
      <c r="D3">
        <v>0</v>
      </c>
      <c r="E3">
        <v>1932</v>
      </c>
      <c r="F3" t="s">
        <v>38</v>
      </c>
      <c r="I3" t="s">
        <v>272</v>
      </c>
      <c r="J3">
        <f>AVERAGE(E92:E130)</f>
        <v>2357.8461538461538</v>
      </c>
    </row>
    <row r="4" spans="1:11" x14ac:dyDescent="0.25">
      <c r="A4" t="s">
        <v>38</v>
      </c>
      <c r="B4">
        <v>0</v>
      </c>
      <c r="C4">
        <v>2.534498E-3</v>
      </c>
      <c r="D4">
        <v>0</v>
      </c>
      <c r="E4">
        <v>1897</v>
      </c>
      <c r="F4" t="s">
        <v>38</v>
      </c>
    </row>
    <row r="5" spans="1:11" x14ac:dyDescent="0.25">
      <c r="A5" t="s">
        <v>43</v>
      </c>
      <c r="B5">
        <v>0</v>
      </c>
      <c r="C5">
        <v>4.5823150999999999E-2</v>
      </c>
      <c r="D5">
        <v>0</v>
      </c>
      <c r="E5">
        <v>4121</v>
      </c>
      <c r="F5" t="s">
        <v>43</v>
      </c>
      <c r="I5" t="s">
        <v>269</v>
      </c>
      <c r="J5" t="s">
        <v>271</v>
      </c>
    </row>
    <row r="6" spans="1:11" x14ac:dyDescent="0.25">
      <c r="A6" t="s">
        <v>38</v>
      </c>
      <c r="B6">
        <v>0</v>
      </c>
      <c r="C6">
        <v>0.31357614900000003</v>
      </c>
      <c r="D6">
        <v>0</v>
      </c>
      <c r="E6">
        <v>1807</v>
      </c>
      <c r="F6" t="s">
        <v>38</v>
      </c>
      <c r="I6" t="s">
        <v>270</v>
      </c>
    </row>
    <row r="7" spans="1:11" x14ac:dyDescent="0.25">
      <c r="A7" t="s">
        <v>12</v>
      </c>
      <c r="B7">
        <v>0</v>
      </c>
      <c r="C7">
        <v>4.5756879999999996E-3</v>
      </c>
      <c r="D7">
        <v>0</v>
      </c>
      <c r="E7">
        <v>1539</v>
      </c>
      <c r="F7" t="s">
        <v>12</v>
      </c>
      <c r="I7" t="s">
        <v>272</v>
      </c>
    </row>
    <row r="8" spans="1:11" x14ac:dyDescent="0.25">
      <c r="A8" t="s">
        <v>12</v>
      </c>
      <c r="B8">
        <v>0</v>
      </c>
      <c r="C8">
        <v>3.6893830000000001E-3</v>
      </c>
      <c r="D8">
        <v>0</v>
      </c>
      <c r="E8">
        <v>4074</v>
      </c>
      <c r="F8" t="s">
        <v>12</v>
      </c>
    </row>
    <row r="9" spans="1:11" x14ac:dyDescent="0.25">
      <c r="A9" t="s">
        <v>12</v>
      </c>
      <c r="B9">
        <v>0</v>
      </c>
      <c r="C9">
        <v>6.4129787999999993E-2</v>
      </c>
      <c r="D9">
        <v>0</v>
      </c>
      <c r="E9">
        <v>1019</v>
      </c>
      <c r="F9" t="s">
        <v>12</v>
      </c>
    </row>
    <row r="10" spans="1:11" x14ac:dyDescent="0.25">
      <c r="A10" t="s">
        <v>21</v>
      </c>
      <c r="B10">
        <v>0</v>
      </c>
      <c r="C10">
        <v>2.6387705000000001E-2</v>
      </c>
      <c r="D10">
        <v>0</v>
      </c>
      <c r="E10">
        <v>1376</v>
      </c>
      <c r="F10" t="s">
        <v>21</v>
      </c>
    </row>
    <row r="11" spans="1:11" x14ac:dyDescent="0.25">
      <c r="A11" t="s">
        <v>64</v>
      </c>
      <c r="B11">
        <v>0</v>
      </c>
      <c r="C11">
        <v>0.101405118</v>
      </c>
      <c r="D11">
        <v>0</v>
      </c>
      <c r="E11">
        <v>1409</v>
      </c>
      <c r="F11" t="s">
        <v>64</v>
      </c>
    </row>
    <row r="12" spans="1:11" x14ac:dyDescent="0.25">
      <c r="A12" t="s">
        <v>21</v>
      </c>
      <c r="B12">
        <v>0</v>
      </c>
      <c r="C12">
        <v>2.9462060000000002E-2</v>
      </c>
      <c r="D12">
        <v>0</v>
      </c>
      <c r="E12">
        <v>1007</v>
      </c>
      <c r="F12" t="s">
        <v>21</v>
      </c>
    </row>
    <row r="13" spans="1:11" x14ac:dyDescent="0.25">
      <c r="A13" t="s">
        <v>68</v>
      </c>
      <c r="B13">
        <v>0</v>
      </c>
      <c r="C13">
        <v>4.5592694000000003E-2</v>
      </c>
      <c r="D13">
        <v>0</v>
      </c>
      <c r="E13">
        <v>1017</v>
      </c>
      <c r="F13" t="s">
        <v>68</v>
      </c>
    </row>
    <row r="14" spans="1:11" x14ac:dyDescent="0.25">
      <c r="A14" t="s">
        <v>43</v>
      </c>
      <c r="B14">
        <v>0</v>
      </c>
      <c r="C14">
        <v>5.1165330000000004E-3</v>
      </c>
      <c r="D14">
        <v>0</v>
      </c>
      <c r="E14">
        <v>1628</v>
      </c>
      <c r="F14" t="s">
        <v>43</v>
      </c>
    </row>
    <row r="15" spans="1:11" x14ac:dyDescent="0.25">
      <c r="A15" t="s">
        <v>12</v>
      </c>
      <c r="B15">
        <v>0</v>
      </c>
      <c r="C15">
        <v>1.3229061E-2</v>
      </c>
      <c r="D15">
        <v>0</v>
      </c>
      <c r="E15">
        <v>1266</v>
      </c>
      <c r="F15" t="s">
        <v>12</v>
      </c>
    </row>
    <row r="16" spans="1:11" x14ac:dyDescent="0.25">
      <c r="A16" t="s">
        <v>12</v>
      </c>
      <c r="B16">
        <v>0</v>
      </c>
      <c r="C16">
        <v>2.2499982000000002E-2</v>
      </c>
      <c r="D16">
        <v>0</v>
      </c>
      <c r="E16">
        <v>1126</v>
      </c>
      <c r="F16" t="s">
        <v>12</v>
      </c>
    </row>
    <row r="17" spans="1:6" x14ac:dyDescent="0.25">
      <c r="A17" t="s">
        <v>21</v>
      </c>
      <c r="B17">
        <v>0</v>
      </c>
      <c r="C17">
        <v>0.122427117</v>
      </c>
      <c r="D17">
        <v>0</v>
      </c>
      <c r="E17">
        <v>1333</v>
      </c>
      <c r="F17" t="s">
        <v>21</v>
      </c>
    </row>
    <row r="18" spans="1:6" x14ac:dyDescent="0.25">
      <c r="A18" t="s">
        <v>12</v>
      </c>
      <c r="B18">
        <v>0</v>
      </c>
      <c r="C18">
        <v>8.2640710000000006E-2</v>
      </c>
      <c r="D18">
        <v>0</v>
      </c>
      <c r="E18">
        <v>1717</v>
      </c>
      <c r="F18" t="s">
        <v>12</v>
      </c>
    </row>
    <row r="19" spans="1:6" x14ac:dyDescent="0.25">
      <c r="A19" t="s">
        <v>64</v>
      </c>
      <c r="B19">
        <v>0</v>
      </c>
      <c r="C19">
        <v>4.5357566000000002E-2</v>
      </c>
      <c r="D19">
        <v>0</v>
      </c>
      <c r="E19">
        <v>1751</v>
      </c>
      <c r="F19" t="s">
        <v>64</v>
      </c>
    </row>
    <row r="20" spans="1:6" x14ac:dyDescent="0.25">
      <c r="A20" t="s">
        <v>12</v>
      </c>
      <c r="B20">
        <v>0</v>
      </c>
      <c r="C20">
        <v>2.3292129000000002E-2</v>
      </c>
      <c r="D20">
        <v>0</v>
      </c>
      <c r="E20">
        <v>1226</v>
      </c>
      <c r="F20" t="s">
        <v>12</v>
      </c>
    </row>
    <row r="21" spans="1:6" x14ac:dyDescent="0.25">
      <c r="A21" t="s">
        <v>12</v>
      </c>
      <c r="B21">
        <v>0</v>
      </c>
      <c r="C21">
        <v>3.9309794000000002E-2</v>
      </c>
      <c r="D21">
        <v>0</v>
      </c>
      <c r="E21">
        <v>1238</v>
      </c>
      <c r="F21" t="s">
        <v>12</v>
      </c>
    </row>
    <row r="22" spans="1:6" x14ac:dyDescent="0.25">
      <c r="A22" t="s">
        <v>43</v>
      </c>
      <c r="B22">
        <v>0</v>
      </c>
      <c r="C22">
        <v>2.0217473999999999E-2</v>
      </c>
      <c r="D22">
        <v>0</v>
      </c>
      <c r="E22">
        <v>1037</v>
      </c>
      <c r="F22" t="s">
        <v>43</v>
      </c>
    </row>
    <row r="23" spans="1:6" x14ac:dyDescent="0.25">
      <c r="A23" t="s">
        <v>12</v>
      </c>
      <c r="B23">
        <v>0</v>
      </c>
      <c r="C23">
        <v>9.6570969999999999E-3</v>
      </c>
      <c r="D23">
        <v>0</v>
      </c>
      <c r="E23">
        <v>7091</v>
      </c>
      <c r="F23" t="s">
        <v>12</v>
      </c>
    </row>
    <row r="24" spans="1:6" x14ac:dyDescent="0.25">
      <c r="A24" t="s">
        <v>21</v>
      </c>
      <c r="B24">
        <v>0</v>
      </c>
      <c r="C24">
        <v>6.6439969999999996E-3</v>
      </c>
      <c r="D24">
        <v>0</v>
      </c>
      <c r="E24">
        <v>9298</v>
      </c>
      <c r="F24" t="s">
        <v>21</v>
      </c>
    </row>
    <row r="25" spans="1:6" x14ac:dyDescent="0.25">
      <c r="A25" t="s">
        <v>12</v>
      </c>
      <c r="B25">
        <v>0</v>
      </c>
      <c r="C25">
        <v>2.8986445E-2</v>
      </c>
      <c r="D25">
        <v>0</v>
      </c>
      <c r="E25">
        <v>5661</v>
      </c>
      <c r="F25" t="s">
        <v>12</v>
      </c>
    </row>
    <row r="26" spans="1:6" x14ac:dyDescent="0.25">
      <c r="A26" t="s">
        <v>12</v>
      </c>
      <c r="B26">
        <v>0</v>
      </c>
      <c r="C26">
        <v>3.8649544000000001E-2</v>
      </c>
      <c r="D26">
        <v>0</v>
      </c>
      <c r="E26">
        <v>1655</v>
      </c>
      <c r="F26" t="s">
        <v>12</v>
      </c>
    </row>
    <row r="27" spans="1:6" x14ac:dyDescent="0.25">
      <c r="A27" t="s">
        <v>12</v>
      </c>
      <c r="B27">
        <v>0</v>
      </c>
      <c r="C27">
        <v>0.67344664700000001</v>
      </c>
      <c r="D27">
        <v>0</v>
      </c>
      <c r="E27">
        <v>1571</v>
      </c>
      <c r="F27" t="s">
        <v>12</v>
      </c>
    </row>
    <row r="28" spans="1:6" x14ac:dyDescent="0.25">
      <c r="A28" t="s">
        <v>21</v>
      </c>
      <c r="B28">
        <v>0</v>
      </c>
      <c r="C28">
        <v>0.176140884</v>
      </c>
      <c r="D28">
        <v>0</v>
      </c>
      <c r="E28">
        <v>3294</v>
      </c>
      <c r="F28" t="s">
        <v>21</v>
      </c>
    </row>
    <row r="29" spans="1:6" x14ac:dyDescent="0.25">
      <c r="A29" t="s">
        <v>12</v>
      </c>
      <c r="B29">
        <v>0</v>
      </c>
      <c r="C29">
        <v>1.3697775000000001E-2</v>
      </c>
      <c r="D29">
        <v>0</v>
      </c>
      <c r="E29">
        <v>1155</v>
      </c>
      <c r="F29" t="s">
        <v>12</v>
      </c>
    </row>
    <row r="30" spans="1:6" x14ac:dyDescent="0.25">
      <c r="A30" t="s">
        <v>38</v>
      </c>
      <c r="B30">
        <v>0</v>
      </c>
      <c r="C30">
        <v>0.26254262</v>
      </c>
      <c r="D30">
        <v>0</v>
      </c>
      <c r="E30">
        <v>2260</v>
      </c>
      <c r="F30" t="s">
        <v>38</v>
      </c>
    </row>
    <row r="31" spans="1:6" x14ac:dyDescent="0.25">
      <c r="A31" t="s">
        <v>43</v>
      </c>
      <c r="B31">
        <v>0</v>
      </c>
      <c r="C31">
        <v>3.3888445000000003E-2</v>
      </c>
      <c r="D31">
        <v>0</v>
      </c>
      <c r="E31">
        <v>1463</v>
      </c>
      <c r="F31" t="s">
        <v>43</v>
      </c>
    </row>
    <row r="32" spans="1:6" x14ac:dyDescent="0.25">
      <c r="A32" t="s">
        <v>12</v>
      </c>
      <c r="B32">
        <v>0</v>
      </c>
      <c r="C32">
        <v>0.10521493699999999</v>
      </c>
      <c r="D32">
        <v>0</v>
      </c>
      <c r="E32">
        <v>1490</v>
      </c>
      <c r="F32" t="s">
        <v>12</v>
      </c>
    </row>
    <row r="33" spans="1:6" x14ac:dyDescent="0.25">
      <c r="A33" t="s">
        <v>38</v>
      </c>
      <c r="B33">
        <v>0</v>
      </c>
      <c r="C33">
        <v>8.0801123000000002E-2</v>
      </c>
      <c r="D33">
        <v>0</v>
      </c>
      <c r="E33">
        <v>4133</v>
      </c>
      <c r="F33" t="s">
        <v>38</v>
      </c>
    </row>
    <row r="34" spans="1:6" x14ac:dyDescent="0.25">
      <c r="A34" t="s">
        <v>21</v>
      </c>
      <c r="B34">
        <v>0</v>
      </c>
      <c r="C34">
        <v>0.47310095400000002</v>
      </c>
      <c r="D34">
        <v>0</v>
      </c>
      <c r="E34">
        <v>10280</v>
      </c>
      <c r="F34" t="s">
        <v>21</v>
      </c>
    </row>
    <row r="35" spans="1:6" x14ac:dyDescent="0.25">
      <c r="A35" t="s">
        <v>68</v>
      </c>
      <c r="B35">
        <v>0</v>
      </c>
      <c r="C35">
        <v>4.5592694000000003E-2</v>
      </c>
      <c r="D35">
        <v>0</v>
      </c>
      <c r="E35">
        <v>2267</v>
      </c>
      <c r="F35" t="s">
        <v>68</v>
      </c>
    </row>
    <row r="36" spans="1:6" x14ac:dyDescent="0.25">
      <c r="A36" t="s">
        <v>38</v>
      </c>
      <c r="B36">
        <v>0</v>
      </c>
      <c r="C36">
        <v>1.5226149E-2</v>
      </c>
      <c r="D36">
        <v>0</v>
      </c>
      <c r="E36">
        <v>1204</v>
      </c>
      <c r="F36" t="s">
        <v>38</v>
      </c>
    </row>
    <row r="37" spans="1:6" x14ac:dyDescent="0.25">
      <c r="A37" t="s">
        <v>21</v>
      </c>
      <c r="B37">
        <v>0</v>
      </c>
      <c r="C37">
        <v>8.1379629999999998E-3</v>
      </c>
      <c r="D37">
        <v>0</v>
      </c>
      <c r="E37">
        <v>1523</v>
      </c>
      <c r="F37" t="s">
        <v>21</v>
      </c>
    </row>
    <row r="38" spans="1:6" x14ac:dyDescent="0.25">
      <c r="A38" t="s">
        <v>21</v>
      </c>
      <c r="B38">
        <v>0</v>
      </c>
      <c r="C38">
        <v>8.4197760000000003E-3</v>
      </c>
      <c r="D38">
        <v>0</v>
      </c>
      <c r="E38">
        <v>3858</v>
      </c>
      <c r="F38" t="s">
        <v>21</v>
      </c>
    </row>
    <row r="39" spans="1:6" x14ac:dyDescent="0.25">
      <c r="A39" t="s">
        <v>12</v>
      </c>
      <c r="B39">
        <v>0</v>
      </c>
      <c r="C39">
        <v>0.16859569099999999</v>
      </c>
      <c r="D39">
        <v>0</v>
      </c>
      <c r="E39">
        <v>1662</v>
      </c>
      <c r="F39" t="s">
        <v>12</v>
      </c>
    </row>
    <row r="40" spans="1:6" x14ac:dyDescent="0.25">
      <c r="A40" t="s">
        <v>38</v>
      </c>
      <c r="B40">
        <v>0</v>
      </c>
      <c r="C40">
        <v>3.6115695000000003E-2</v>
      </c>
      <c r="D40">
        <v>0</v>
      </c>
      <c r="E40">
        <v>1452</v>
      </c>
      <c r="F40" t="s">
        <v>38</v>
      </c>
    </row>
    <row r="41" spans="1:6" x14ac:dyDescent="0.25">
      <c r="A41" t="s">
        <v>12</v>
      </c>
      <c r="B41">
        <v>0</v>
      </c>
      <c r="C41">
        <v>4.3902169999999997E-2</v>
      </c>
      <c r="D41">
        <v>0</v>
      </c>
      <c r="E41">
        <v>9506</v>
      </c>
      <c r="F41" t="s">
        <v>12</v>
      </c>
    </row>
    <row r="42" spans="1:6" x14ac:dyDescent="0.25">
      <c r="A42" t="s">
        <v>38</v>
      </c>
      <c r="B42">
        <v>0</v>
      </c>
      <c r="C42">
        <v>2.1396109E-2</v>
      </c>
      <c r="D42">
        <v>0</v>
      </c>
      <c r="E42">
        <v>1015</v>
      </c>
      <c r="F42" t="s">
        <v>38</v>
      </c>
    </row>
    <row r="43" spans="1:6" x14ac:dyDescent="0.25">
      <c r="A43" t="s">
        <v>68</v>
      </c>
      <c r="B43">
        <v>0</v>
      </c>
      <c r="C43">
        <v>4.5592694000000003E-2</v>
      </c>
      <c r="D43">
        <v>0</v>
      </c>
      <c r="E43">
        <v>6833</v>
      </c>
      <c r="F43" t="s">
        <v>68</v>
      </c>
    </row>
    <row r="44" spans="1:6" x14ac:dyDescent="0.25">
      <c r="A44" t="s">
        <v>21</v>
      </c>
      <c r="B44">
        <v>0</v>
      </c>
      <c r="C44">
        <v>5.1851450000000004E-3</v>
      </c>
      <c r="D44">
        <v>0</v>
      </c>
      <c r="E44">
        <v>1743</v>
      </c>
      <c r="F44" t="s">
        <v>21</v>
      </c>
    </row>
    <row r="45" spans="1:6" x14ac:dyDescent="0.25">
      <c r="A45" t="s">
        <v>12</v>
      </c>
      <c r="B45">
        <v>0</v>
      </c>
      <c r="C45">
        <v>0.224602158</v>
      </c>
      <c r="D45">
        <v>0</v>
      </c>
      <c r="E45">
        <v>6435</v>
      </c>
      <c r="F45" t="s">
        <v>12</v>
      </c>
    </row>
    <row r="46" spans="1:6" x14ac:dyDescent="0.25">
      <c r="A46" t="s">
        <v>43</v>
      </c>
      <c r="B46">
        <v>0</v>
      </c>
      <c r="C46">
        <v>1.2625897000000001E-2</v>
      </c>
      <c r="D46">
        <v>0</v>
      </c>
      <c r="E46">
        <v>2095</v>
      </c>
      <c r="F46" t="s">
        <v>43</v>
      </c>
    </row>
    <row r="47" spans="1:6" x14ac:dyDescent="0.25">
      <c r="A47" t="s">
        <v>21</v>
      </c>
      <c r="B47">
        <v>0</v>
      </c>
      <c r="C47">
        <v>4.8226463999999997E-2</v>
      </c>
      <c r="D47">
        <v>0</v>
      </c>
      <c r="E47">
        <v>3139</v>
      </c>
      <c r="F47" t="s">
        <v>21</v>
      </c>
    </row>
    <row r="48" spans="1:6" x14ac:dyDescent="0.25">
      <c r="A48" t="s">
        <v>43</v>
      </c>
      <c r="B48">
        <v>0</v>
      </c>
      <c r="C48">
        <v>3.3534201E-2</v>
      </c>
      <c r="D48">
        <v>0</v>
      </c>
      <c r="E48">
        <v>2736</v>
      </c>
      <c r="F48" t="s">
        <v>43</v>
      </c>
    </row>
    <row r="49" spans="1:6" x14ac:dyDescent="0.25">
      <c r="A49" t="s">
        <v>12</v>
      </c>
      <c r="B49">
        <v>0</v>
      </c>
      <c r="C49">
        <v>6.4267327999999999E-2</v>
      </c>
      <c r="D49">
        <v>0</v>
      </c>
      <c r="E49">
        <v>1796</v>
      </c>
      <c r="F49" t="s">
        <v>12</v>
      </c>
    </row>
    <row r="50" spans="1:6" x14ac:dyDescent="0.25">
      <c r="A50" t="s">
        <v>12</v>
      </c>
      <c r="B50">
        <v>0</v>
      </c>
      <c r="C50">
        <v>1.0999372E-2</v>
      </c>
      <c r="D50">
        <v>0</v>
      </c>
      <c r="E50">
        <v>5917</v>
      </c>
      <c r="F50" t="s">
        <v>12</v>
      </c>
    </row>
    <row r="51" spans="1:6" x14ac:dyDescent="0.25">
      <c r="A51" t="s">
        <v>43</v>
      </c>
      <c r="B51">
        <v>0</v>
      </c>
      <c r="C51">
        <v>1.4516177999999999E-2</v>
      </c>
      <c r="D51">
        <v>0</v>
      </c>
      <c r="E51">
        <v>1015</v>
      </c>
      <c r="F51" t="s">
        <v>43</v>
      </c>
    </row>
    <row r="52" spans="1:6" x14ac:dyDescent="0.25">
      <c r="A52" t="s">
        <v>38</v>
      </c>
      <c r="B52">
        <v>0</v>
      </c>
      <c r="C52">
        <v>1.2673986E-2</v>
      </c>
      <c r="D52">
        <v>0</v>
      </c>
      <c r="E52">
        <v>6768</v>
      </c>
      <c r="F52" t="s">
        <v>38</v>
      </c>
    </row>
    <row r="53" spans="1:6" x14ac:dyDescent="0.25">
      <c r="A53" t="s">
        <v>21</v>
      </c>
      <c r="B53">
        <v>0</v>
      </c>
      <c r="C53">
        <v>0.18285807400000001</v>
      </c>
      <c r="D53">
        <v>0</v>
      </c>
      <c r="E53">
        <v>8905</v>
      </c>
      <c r="F53" t="s">
        <v>21</v>
      </c>
    </row>
    <row r="54" spans="1:6" x14ac:dyDescent="0.25">
      <c r="A54" t="s">
        <v>38</v>
      </c>
      <c r="B54">
        <v>0</v>
      </c>
      <c r="C54">
        <v>6.4885971000000001E-2</v>
      </c>
      <c r="D54">
        <v>0</v>
      </c>
      <c r="E54">
        <v>1336</v>
      </c>
      <c r="F54" t="s">
        <v>38</v>
      </c>
    </row>
    <row r="55" spans="1:6" x14ac:dyDescent="0.25">
      <c r="A55" t="s">
        <v>12</v>
      </c>
      <c r="B55">
        <v>0</v>
      </c>
      <c r="C55">
        <v>5.8942049999999996E-3</v>
      </c>
      <c r="D55">
        <v>0</v>
      </c>
      <c r="E55">
        <v>3162</v>
      </c>
      <c r="F55" t="s">
        <v>12</v>
      </c>
    </row>
    <row r="56" spans="1:6" x14ac:dyDescent="0.25">
      <c r="A56" t="s">
        <v>12</v>
      </c>
      <c r="B56">
        <v>0</v>
      </c>
      <c r="C56">
        <v>7.9345742999999996E-2</v>
      </c>
      <c r="D56">
        <v>0</v>
      </c>
      <c r="E56">
        <v>1540</v>
      </c>
      <c r="F56" t="s">
        <v>12</v>
      </c>
    </row>
    <row r="57" spans="1:6" x14ac:dyDescent="0.25">
      <c r="A57" t="s">
        <v>12</v>
      </c>
      <c r="B57">
        <v>0</v>
      </c>
      <c r="C57">
        <v>3.0715736E-2</v>
      </c>
      <c r="D57">
        <v>0</v>
      </c>
      <c r="E57">
        <v>2361</v>
      </c>
      <c r="F57" t="s">
        <v>12</v>
      </c>
    </row>
    <row r="58" spans="1:6" x14ac:dyDescent="0.25">
      <c r="A58" t="s">
        <v>68</v>
      </c>
      <c r="B58">
        <v>0</v>
      </c>
      <c r="C58">
        <v>4.5592694000000003E-2</v>
      </c>
      <c r="D58">
        <v>0</v>
      </c>
      <c r="E58">
        <v>9438</v>
      </c>
      <c r="F58" t="s">
        <v>68</v>
      </c>
    </row>
    <row r="59" spans="1:6" x14ac:dyDescent="0.25">
      <c r="A59" t="s">
        <v>12</v>
      </c>
      <c r="B59">
        <v>0</v>
      </c>
      <c r="C59">
        <v>9.3934310000000007E-3</v>
      </c>
      <c r="D59">
        <v>0</v>
      </c>
      <c r="E59">
        <v>1131</v>
      </c>
      <c r="F59" t="s">
        <v>12</v>
      </c>
    </row>
    <row r="60" spans="1:6" x14ac:dyDescent="0.25">
      <c r="A60" t="s">
        <v>12</v>
      </c>
      <c r="B60">
        <v>0</v>
      </c>
      <c r="C60">
        <v>2.5616931999999999E-2</v>
      </c>
      <c r="D60">
        <v>0</v>
      </c>
      <c r="E60">
        <v>3276</v>
      </c>
      <c r="F60" t="s">
        <v>12</v>
      </c>
    </row>
    <row r="61" spans="1:6" x14ac:dyDescent="0.25">
      <c r="A61" t="s">
        <v>12</v>
      </c>
      <c r="B61">
        <v>0</v>
      </c>
      <c r="C61">
        <v>3.8441730000000002E-3</v>
      </c>
      <c r="D61">
        <v>0</v>
      </c>
      <c r="E61">
        <v>8081</v>
      </c>
      <c r="F61" t="s">
        <v>12</v>
      </c>
    </row>
    <row r="62" spans="1:6" x14ac:dyDescent="0.25">
      <c r="A62" t="s">
        <v>12</v>
      </c>
      <c r="B62">
        <v>0</v>
      </c>
      <c r="C62">
        <v>7.6649459999999997E-3</v>
      </c>
      <c r="D62">
        <v>0</v>
      </c>
      <c r="E62">
        <v>15974</v>
      </c>
      <c r="F62" t="s">
        <v>12</v>
      </c>
    </row>
    <row r="63" spans="1:6" x14ac:dyDescent="0.25">
      <c r="A63" t="s">
        <v>12</v>
      </c>
      <c r="B63">
        <v>0</v>
      </c>
      <c r="C63">
        <v>2.2461739000000001E-2</v>
      </c>
      <c r="D63">
        <v>0</v>
      </c>
      <c r="E63">
        <v>1768</v>
      </c>
      <c r="F63" t="s">
        <v>12</v>
      </c>
    </row>
    <row r="64" spans="1:6" x14ac:dyDescent="0.25">
      <c r="A64" t="s">
        <v>21</v>
      </c>
      <c r="B64">
        <v>0</v>
      </c>
      <c r="C64">
        <v>2.4305156000000001E-2</v>
      </c>
      <c r="D64">
        <v>0</v>
      </c>
      <c r="E64">
        <v>1733</v>
      </c>
      <c r="F64" t="s">
        <v>21</v>
      </c>
    </row>
    <row r="65" spans="1:6" x14ac:dyDescent="0.25">
      <c r="A65" t="s">
        <v>12</v>
      </c>
      <c r="B65">
        <v>0</v>
      </c>
      <c r="C65">
        <v>1.2315151E-2</v>
      </c>
      <c r="D65">
        <v>0</v>
      </c>
      <c r="E65">
        <v>1613</v>
      </c>
      <c r="F65" t="s">
        <v>12</v>
      </c>
    </row>
    <row r="66" spans="1:6" x14ac:dyDescent="0.25">
      <c r="A66" t="s">
        <v>12</v>
      </c>
      <c r="B66">
        <v>0</v>
      </c>
      <c r="C66">
        <v>4.5548549000000001E-2</v>
      </c>
      <c r="D66">
        <v>0</v>
      </c>
      <c r="E66">
        <v>9240</v>
      </c>
      <c r="F66" t="s">
        <v>12</v>
      </c>
    </row>
    <row r="67" spans="1:6" x14ac:dyDescent="0.25">
      <c r="A67" t="s">
        <v>21</v>
      </c>
      <c r="B67">
        <v>0</v>
      </c>
      <c r="C67">
        <v>2.7511969999999999E-3</v>
      </c>
      <c r="D67">
        <v>0</v>
      </c>
      <c r="E67">
        <v>2481</v>
      </c>
      <c r="F67" t="s">
        <v>21</v>
      </c>
    </row>
    <row r="68" spans="1:6" x14ac:dyDescent="0.25">
      <c r="A68" t="s">
        <v>43</v>
      </c>
      <c r="B68">
        <v>0</v>
      </c>
      <c r="C68">
        <v>8.5262489999999996E-3</v>
      </c>
      <c r="D68">
        <v>0</v>
      </c>
      <c r="E68">
        <v>1099</v>
      </c>
      <c r="F68" t="s">
        <v>43</v>
      </c>
    </row>
    <row r="69" spans="1:6" x14ac:dyDescent="0.25">
      <c r="A69" t="s">
        <v>68</v>
      </c>
      <c r="B69">
        <v>0</v>
      </c>
      <c r="C69">
        <v>4.5592694000000003E-2</v>
      </c>
      <c r="D69">
        <v>0</v>
      </c>
      <c r="E69">
        <v>1846</v>
      </c>
      <c r="F69" t="s">
        <v>68</v>
      </c>
    </row>
    <row r="70" spans="1:6" x14ac:dyDescent="0.25">
      <c r="A70" t="s">
        <v>12</v>
      </c>
      <c r="B70">
        <v>0</v>
      </c>
      <c r="C70">
        <v>5.9405946000000001E-2</v>
      </c>
      <c r="D70">
        <v>0</v>
      </c>
      <c r="E70">
        <v>1361</v>
      </c>
      <c r="F70" t="s">
        <v>12</v>
      </c>
    </row>
    <row r="71" spans="1:6" x14ac:dyDescent="0.25">
      <c r="A71" t="s">
        <v>12</v>
      </c>
      <c r="B71">
        <v>0</v>
      </c>
      <c r="C71">
        <v>0.104352575</v>
      </c>
      <c r="D71">
        <v>0</v>
      </c>
      <c r="E71">
        <v>2308</v>
      </c>
      <c r="F71" t="s">
        <v>12</v>
      </c>
    </row>
    <row r="72" spans="1:6" x14ac:dyDescent="0.25">
      <c r="A72" t="s">
        <v>43</v>
      </c>
      <c r="B72">
        <v>0</v>
      </c>
      <c r="C72">
        <v>3.5629804000000001E-2</v>
      </c>
      <c r="D72">
        <v>0</v>
      </c>
      <c r="E72">
        <v>1134</v>
      </c>
      <c r="F72" t="s">
        <v>43</v>
      </c>
    </row>
    <row r="73" spans="1:6" x14ac:dyDescent="0.25">
      <c r="A73" t="s">
        <v>12</v>
      </c>
      <c r="B73">
        <v>0</v>
      </c>
      <c r="C73">
        <v>1.8304407000000002E-2</v>
      </c>
      <c r="D73">
        <v>0</v>
      </c>
      <c r="E73">
        <v>2657</v>
      </c>
      <c r="F73" t="s">
        <v>12</v>
      </c>
    </row>
    <row r="74" spans="1:6" x14ac:dyDescent="0.25">
      <c r="A74" t="s">
        <v>12</v>
      </c>
      <c r="B74">
        <v>0</v>
      </c>
      <c r="C74">
        <v>4.1317690000000004E-3</v>
      </c>
      <c r="D74">
        <v>0</v>
      </c>
      <c r="E74">
        <v>1085</v>
      </c>
      <c r="F74" t="s">
        <v>12</v>
      </c>
    </row>
    <row r="75" spans="1:6" x14ac:dyDescent="0.25">
      <c r="A75" t="s">
        <v>21</v>
      </c>
      <c r="B75">
        <v>0</v>
      </c>
      <c r="C75">
        <v>3.9739516000000003E-2</v>
      </c>
      <c r="D75">
        <v>0</v>
      </c>
      <c r="E75">
        <v>1191</v>
      </c>
      <c r="F75" t="s">
        <v>21</v>
      </c>
    </row>
    <row r="76" spans="1:6" x14ac:dyDescent="0.25">
      <c r="A76" t="s">
        <v>12</v>
      </c>
      <c r="B76">
        <v>0</v>
      </c>
      <c r="C76">
        <v>0.475325308</v>
      </c>
      <c r="D76">
        <v>0</v>
      </c>
      <c r="E76">
        <v>4071</v>
      </c>
      <c r="F76" t="s">
        <v>12</v>
      </c>
    </row>
    <row r="77" spans="1:6" x14ac:dyDescent="0.25">
      <c r="A77" t="s">
        <v>21</v>
      </c>
      <c r="B77">
        <v>0</v>
      </c>
      <c r="C77">
        <v>3.6460484000000001E-2</v>
      </c>
      <c r="D77">
        <v>0</v>
      </c>
      <c r="E77">
        <v>1704</v>
      </c>
      <c r="F77" t="s">
        <v>21</v>
      </c>
    </row>
    <row r="78" spans="1:6" x14ac:dyDescent="0.25">
      <c r="A78" t="s">
        <v>38</v>
      </c>
      <c r="B78">
        <v>0</v>
      </c>
      <c r="C78">
        <v>1.1430923000000001E-2</v>
      </c>
      <c r="D78">
        <v>0</v>
      </c>
      <c r="E78">
        <v>1358</v>
      </c>
      <c r="F78" t="s">
        <v>38</v>
      </c>
    </row>
    <row r="79" spans="1:6" x14ac:dyDescent="0.25">
      <c r="A79" t="s">
        <v>12</v>
      </c>
      <c r="B79">
        <v>0</v>
      </c>
      <c r="C79">
        <v>7.5618450000000002E-3</v>
      </c>
      <c r="D79">
        <v>0</v>
      </c>
      <c r="E79">
        <v>1463</v>
      </c>
      <c r="F79" t="s">
        <v>12</v>
      </c>
    </row>
    <row r="80" spans="1:6" x14ac:dyDescent="0.25">
      <c r="A80" t="s">
        <v>21</v>
      </c>
      <c r="B80">
        <v>0</v>
      </c>
      <c r="C80">
        <v>0.14394140699999999</v>
      </c>
      <c r="D80">
        <v>0</v>
      </c>
      <c r="E80">
        <v>2692</v>
      </c>
      <c r="F80" t="s">
        <v>21</v>
      </c>
    </row>
    <row r="81" spans="1:6" x14ac:dyDescent="0.25">
      <c r="A81" t="s">
        <v>21</v>
      </c>
      <c r="B81">
        <v>0</v>
      </c>
      <c r="C81">
        <v>3.1124289999999999E-3</v>
      </c>
      <c r="D81">
        <v>0</v>
      </c>
      <c r="E81">
        <v>1383</v>
      </c>
      <c r="F81" t="s">
        <v>21</v>
      </c>
    </row>
    <row r="82" spans="1:6" x14ac:dyDescent="0.25">
      <c r="A82" t="s">
        <v>68</v>
      </c>
      <c r="B82">
        <v>0</v>
      </c>
      <c r="C82">
        <v>4.5592694000000003E-2</v>
      </c>
      <c r="D82">
        <v>0</v>
      </c>
      <c r="E82">
        <v>1090</v>
      </c>
      <c r="F82" t="s">
        <v>68</v>
      </c>
    </row>
    <row r="83" spans="1:6" x14ac:dyDescent="0.25">
      <c r="A83" t="s">
        <v>12</v>
      </c>
      <c r="B83">
        <v>0</v>
      </c>
      <c r="C83">
        <v>4.4227014000000002E-2</v>
      </c>
      <c r="D83">
        <v>0</v>
      </c>
      <c r="E83">
        <v>1168</v>
      </c>
      <c r="F83" t="s">
        <v>12</v>
      </c>
    </row>
    <row r="84" spans="1:6" x14ac:dyDescent="0.25">
      <c r="A84" t="s">
        <v>12</v>
      </c>
      <c r="B84">
        <v>0</v>
      </c>
      <c r="C84">
        <v>5.0729059E-2</v>
      </c>
      <c r="D84">
        <v>0</v>
      </c>
      <c r="E84">
        <v>1244</v>
      </c>
      <c r="F84" t="s">
        <v>12</v>
      </c>
    </row>
    <row r="85" spans="1:6" x14ac:dyDescent="0.25">
      <c r="A85" t="s">
        <v>68</v>
      </c>
      <c r="B85">
        <v>0</v>
      </c>
      <c r="C85">
        <v>4.5592694000000003E-2</v>
      </c>
      <c r="D85">
        <v>0</v>
      </c>
      <c r="E85">
        <v>5151</v>
      </c>
      <c r="F85" t="s">
        <v>68</v>
      </c>
    </row>
    <row r="86" spans="1:6" x14ac:dyDescent="0.25">
      <c r="A86" t="s">
        <v>21</v>
      </c>
      <c r="B86">
        <v>0</v>
      </c>
      <c r="C86">
        <v>7.2654731E-2</v>
      </c>
      <c r="D86">
        <v>0</v>
      </c>
      <c r="E86">
        <v>1196</v>
      </c>
      <c r="F86" t="s">
        <v>21</v>
      </c>
    </row>
    <row r="87" spans="1:6" x14ac:dyDescent="0.25">
      <c r="A87" t="s">
        <v>12</v>
      </c>
      <c r="B87">
        <v>0</v>
      </c>
      <c r="C87">
        <v>1.2864105000000001E-2</v>
      </c>
      <c r="D87">
        <v>0</v>
      </c>
      <c r="E87">
        <v>1575</v>
      </c>
      <c r="F87" t="s">
        <v>12</v>
      </c>
    </row>
    <row r="88" spans="1:6" x14ac:dyDescent="0.25">
      <c r="A88" t="s">
        <v>21</v>
      </c>
      <c r="B88">
        <v>0</v>
      </c>
      <c r="C88">
        <v>1.0116294E-2</v>
      </c>
      <c r="D88">
        <v>0</v>
      </c>
      <c r="E88">
        <v>1695</v>
      </c>
      <c r="F88" t="s">
        <v>21</v>
      </c>
    </row>
    <row r="89" spans="1:6" x14ac:dyDescent="0.25">
      <c r="A89" t="s">
        <v>12</v>
      </c>
      <c r="B89">
        <v>0</v>
      </c>
      <c r="C89">
        <v>2.7869870000000001E-2</v>
      </c>
      <c r="D89">
        <v>0</v>
      </c>
      <c r="E89">
        <v>10550</v>
      </c>
      <c r="F89" t="s">
        <v>12</v>
      </c>
    </row>
    <row r="90" spans="1:6" x14ac:dyDescent="0.25">
      <c r="A90" t="s">
        <v>12</v>
      </c>
      <c r="B90">
        <v>0</v>
      </c>
      <c r="C90">
        <v>5.6065245E-2</v>
      </c>
      <c r="D90">
        <v>0</v>
      </c>
      <c r="E90">
        <v>1620</v>
      </c>
      <c r="F90" t="s">
        <v>12</v>
      </c>
    </row>
    <row r="91" spans="1:6" x14ac:dyDescent="0.25">
      <c r="A91" t="s">
        <v>43</v>
      </c>
      <c r="B91">
        <v>0</v>
      </c>
      <c r="C91">
        <v>4.9998739999999996E-3</v>
      </c>
      <c r="D91">
        <v>0</v>
      </c>
      <c r="E91">
        <v>1047</v>
      </c>
      <c r="F91" t="s">
        <v>43</v>
      </c>
    </row>
    <row r="92" spans="1:6" x14ac:dyDescent="0.25">
      <c r="A92" t="s">
        <v>12</v>
      </c>
      <c r="B92">
        <v>0</v>
      </c>
      <c r="C92">
        <v>0.75812933599999999</v>
      </c>
      <c r="D92">
        <v>1</v>
      </c>
      <c r="E92">
        <v>1333</v>
      </c>
      <c r="F92" t="s">
        <v>12</v>
      </c>
    </row>
    <row r="93" spans="1:6" x14ac:dyDescent="0.25">
      <c r="A93" t="s">
        <v>12</v>
      </c>
      <c r="B93">
        <v>0</v>
      </c>
      <c r="C93">
        <v>3.2928225999999998E-2</v>
      </c>
      <c r="D93">
        <v>1</v>
      </c>
      <c r="E93">
        <v>1282</v>
      </c>
      <c r="F93" t="s">
        <v>12</v>
      </c>
    </row>
    <row r="94" spans="1:6" x14ac:dyDescent="0.25">
      <c r="A94" t="s">
        <v>21</v>
      </c>
      <c r="B94">
        <v>0</v>
      </c>
      <c r="C94">
        <v>0.103714324</v>
      </c>
      <c r="D94">
        <v>1</v>
      </c>
      <c r="E94">
        <v>1355</v>
      </c>
      <c r="F94" t="s">
        <v>21</v>
      </c>
    </row>
    <row r="95" spans="1:6" x14ac:dyDescent="0.25">
      <c r="A95" t="s">
        <v>12</v>
      </c>
      <c r="B95">
        <v>0</v>
      </c>
      <c r="C95">
        <v>0.99995810600000001</v>
      </c>
      <c r="D95">
        <v>1</v>
      </c>
      <c r="E95">
        <v>3100</v>
      </c>
      <c r="F95" t="s">
        <v>12</v>
      </c>
    </row>
    <row r="96" spans="1:6" x14ac:dyDescent="0.25">
      <c r="A96" t="s">
        <v>12</v>
      </c>
      <c r="B96">
        <v>0</v>
      </c>
      <c r="C96">
        <v>0.77492137000000005</v>
      </c>
      <c r="D96">
        <v>1</v>
      </c>
      <c r="E96">
        <v>1969</v>
      </c>
      <c r="F96" t="s">
        <v>12</v>
      </c>
    </row>
    <row r="97" spans="1:6" x14ac:dyDescent="0.25">
      <c r="A97" t="s">
        <v>12</v>
      </c>
      <c r="B97">
        <v>0</v>
      </c>
      <c r="C97">
        <v>0.99948333099999997</v>
      </c>
      <c r="D97">
        <v>1</v>
      </c>
      <c r="E97">
        <v>1285</v>
      </c>
      <c r="F97" t="s">
        <v>12</v>
      </c>
    </row>
    <row r="98" spans="1:6" x14ac:dyDescent="0.25">
      <c r="A98" t="s">
        <v>12</v>
      </c>
      <c r="B98">
        <v>0</v>
      </c>
      <c r="C98">
        <v>7.9701440000000002E-3</v>
      </c>
      <c r="D98">
        <v>1</v>
      </c>
      <c r="E98">
        <v>1145</v>
      </c>
      <c r="F98" t="s">
        <v>12</v>
      </c>
    </row>
    <row r="99" spans="1:6" x14ac:dyDescent="0.25">
      <c r="A99" t="s">
        <v>43</v>
      </c>
      <c r="B99">
        <v>0</v>
      </c>
      <c r="C99">
        <v>0.88074471499999996</v>
      </c>
      <c r="D99">
        <v>1</v>
      </c>
      <c r="E99">
        <v>1058</v>
      </c>
      <c r="F99" t="s">
        <v>43</v>
      </c>
    </row>
    <row r="100" spans="1:6" x14ac:dyDescent="0.25">
      <c r="A100" t="s">
        <v>12</v>
      </c>
      <c r="B100">
        <v>0</v>
      </c>
      <c r="C100">
        <v>2.4150709999999999E-2</v>
      </c>
      <c r="D100">
        <v>1</v>
      </c>
      <c r="E100">
        <v>1734</v>
      </c>
      <c r="F100" t="s">
        <v>12</v>
      </c>
    </row>
    <row r="101" spans="1:6" x14ac:dyDescent="0.25">
      <c r="A101" t="s">
        <v>12</v>
      </c>
      <c r="B101">
        <v>0</v>
      </c>
      <c r="C101">
        <v>0.108062792</v>
      </c>
      <c r="D101">
        <v>1</v>
      </c>
      <c r="E101">
        <v>1230</v>
      </c>
      <c r="F101" t="s">
        <v>12</v>
      </c>
    </row>
    <row r="102" spans="1:6" x14ac:dyDescent="0.25">
      <c r="A102" t="s">
        <v>12</v>
      </c>
      <c r="B102">
        <v>0</v>
      </c>
      <c r="C102">
        <v>0.54104520199999995</v>
      </c>
      <c r="D102">
        <v>1</v>
      </c>
      <c r="E102">
        <v>1379</v>
      </c>
      <c r="F102" t="s">
        <v>12</v>
      </c>
    </row>
    <row r="103" spans="1:6" x14ac:dyDescent="0.25">
      <c r="A103" t="s">
        <v>12</v>
      </c>
      <c r="B103">
        <v>0</v>
      </c>
      <c r="C103">
        <v>0.99998855600000003</v>
      </c>
      <c r="D103">
        <v>1</v>
      </c>
      <c r="E103">
        <v>1563</v>
      </c>
      <c r="F103" t="s">
        <v>12</v>
      </c>
    </row>
    <row r="104" spans="1:6" x14ac:dyDescent="0.25">
      <c r="A104" t="s">
        <v>38</v>
      </c>
      <c r="B104">
        <v>0</v>
      </c>
      <c r="C104">
        <v>0.57555223200000005</v>
      </c>
      <c r="D104">
        <v>1</v>
      </c>
      <c r="E104">
        <v>3623</v>
      </c>
      <c r="F104" t="s">
        <v>38</v>
      </c>
    </row>
    <row r="105" spans="1:6" x14ac:dyDescent="0.25">
      <c r="A105" t="s">
        <v>12</v>
      </c>
      <c r="B105">
        <v>0</v>
      </c>
      <c r="C105">
        <v>0.99999759899999996</v>
      </c>
      <c r="D105">
        <v>1</v>
      </c>
      <c r="E105">
        <v>7090</v>
      </c>
      <c r="F105" t="s">
        <v>12</v>
      </c>
    </row>
    <row r="106" spans="1:6" x14ac:dyDescent="0.25">
      <c r="A106" t="s">
        <v>21</v>
      </c>
      <c r="B106">
        <v>0</v>
      </c>
      <c r="C106">
        <v>0.85242795599999999</v>
      </c>
      <c r="D106">
        <v>1</v>
      </c>
      <c r="E106">
        <v>6350</v>
      </c>
      <c r="F106" t="s">
        <v>21</v>
      </c>
    </row>
    <row r="107" spans="1:6" x14ac:dyDescent="0.25">
      <c r="A107" t="s">
        <v>12</v>
      </c>
      <c r="B107">
        <v>0</v>
      </c>
      <c r="C107">
        <v>0.48232085899999999</v>
      </c>
      <c r="D107">
        <v>1</v>
      </c>
      <c r="E107">
        <v>2249</v>
      </c>
      <c r="F107" t="s">
        <v>12</v>
      </c>
    </row>
    <row r="108" spans="1:6" x14ac:dyDescent="0.25">
      <c r="A108" t="s">
        <v>43</v>
      </c>
      <c r="B108">
        <v>0</v>
      </c>
      <c r="C108">
        <v>0.98372659100000004</v>
      </c>
      <c r="D108">
        <v>1</v>
      </c>
      <c r="E108">
        <v>2367</v>
      </c>
      <c r="F108" t="s">
        <v>43</v>
      </c>
    </row>
    <row r="109" spans="1:6" x14ac:dyDescent="0.25">
      <c r="A109" t="s">
        <v>38</v>
      </c>
      <c r="B109">
        <v>0</v>
      </c>
      <c r="C109">
        <v>0.57882494699999998</v>
      </c>
      <c r="D109">
        <v>1</v>
      </c>
      <c r="E109">
        <v>2127</v>
      </c>
      <c r="F109" t="s">
        <v>38</v>
      </c>
    </row>
    <row r="110" spans="1:6" x14ac:dyDescent="0.25">
      <c r="A110" t="s">
        <v>64</v>
      </c>
      <c r="B110">
        <v>0</v>
      </c>
      <c r="C110">
        <v>9.4370349000000006E-2</v>
      </c>
      <c r="D110">
        <v>1</v>
      </c>
      <c r="E110">
        <v>1712</v>
      </c>
      <c r="F110" t="s">
        <v>64</v>
      </c>
    </row>
    <row r="111" spans="1:6" x14ac:dyDescent="0.25">
      <c r="A111" t="s">
        <v>38</v>
      </c>
      <c r="B111">
        <v>0</v>
      </c>
      <c r="C111">
        <v>3.4611485999999997E-2</v>
      </c>
      <c r="D111">
        <v>1</v>
      </c>
      <c r="E111">
        <v>1259</v>
      </c>
      <c r="F111" t="s">
        <v>38</v>
      </c>
    </row>
    <row r="112" spans="1:6" x14ac:dyDescent="0.25">
      <c r="A112" t="s">
        <v>21</v>
      </c>
      <c r="B112">
        <v>0</v>
      </c>
      <c r="C112">
        <v>0.94954264899999996</v>
      </c>
      <c r="D112">
        <v>1</v>
      </c>
      <c r="E112">
        <v>2118</v>
      </c>
      <c r="F112" t="s">
        <v>21</v>
      </c>
    </row>
    <row r="113" spans="1:6" x14ac:dyDescent="0.25">
      <c r="A113" t="s">
        <v>12</v>
      </c>
      <c r="B113">
        <v>0</v>
      </c>
      <c r="C113">
        <v>0.94035967099999995</v>
      </c>
      <c r="D113">
        <v>1</v>
      </c>
      <c r="E113">
        <v>1598</v>
      </c>
      <c r="F113" t="s">
        <v>12</v>
      </c>
    </row>
    <row r="114" spans="1:6" x14ac:dyDescent="0.25">
      <c r="A114" t="s">
        <v>12</v>
      </c>
      <c r="B114">
        <v>0</v>
      </c>
      <c r="C114">
        <v>2.4299918E-2</v>
      </c>
      <c r="D114">
        <v>1</v>
      </c>
      <c r="E114">
        <v>1517</v>
      </c>
      <c r="F114" t="s">
        <v>12</v>
      </c>
    </row>
    <row r="115" spans="1:6" x14ac:dyDescent="0.25">
      <c r="A115" t="s">
        <v>12</v>
      </c>
      <c r="B115">
        <v>0</v>
      </c>
      <c r="C115">
        <v>0.99994739899999996</v>
      </c>
      <c r="D115">
        <v>1</v>
      </c>
      <c r="E115">
        <v>4383</v>
      </c>
      <c r="F115" t="s">
        <v>12</v>
      </c>
    </row>
    <row r="116" spans="1:6" x14ac:dyDescent="0.25">
      <c r="A116" t="s">
        <v>12</v>
      </c>
      <c r="B116">
        <v>0</v>
      </c>
      <c r="C116">
        <v>0.99958508400000001</v>
      </c>
      <c r="D116">
        <v>1</v>
      </c>
      <c r="E116">
        <v>3093</v>
      </c>
      <c r="F116" t="s">
        <v>12</v>
      </c>
    </row>
    <row r="117" spans="1:6" x14ac:dyDescent="0.25">
      <c r="A117" t="s">
        <v>12</v>
      </c>
      <c r="B117">
        <v>0</v>
      </c>
      <c r="C117">
        <v>0.35919627300000001</v>
      </c>
      <c r="D117">
        <v>1</v>
      </c>
      <c r="E117">
        <v>1162</v>
      </c>
      <c r="F117" t="s">
        <v>12</v>
      </c>
    </row>
    <row r="118" spans="1:6" x14ac:dyDescent="0.25">
      <c r="A118" t="s">
        <v>12</v>
      </c>
      <c r="B118">
        <v>0</v>
      </c>
      <c r="C118">
        <v>0.42039318799999997</v>
      </c>
      <c r="D118">
        <v>1</v>
      </c>
      <c r="E118">
        <v>1248</v>
      </c>
      <c r="F118" t="s">
        <v>12</v>
      </c>
    </row>
    <row r="119" spans="1:6" x14ac:dyDescent="0.25">
      <c r="A119" t="s">
        <v>12</v>
      </c>
      <c r="B119">
        <v>0</v>
      </c>
      <c r="C119">
        <v>0.99377112499999998</v>
      </c>
      <c r="D119">
        <v>1</v>
      </c>
      <c r="E119">
        <v>3429</v>
      </c>
      <c r="F119" t="s">
        <v>12</v>
      </c>
    </row>
    <row r="120" spans="1:6" x14ac:dyDescent="0.25">
      <c r="A120" t="s">
        <v>12</v>
      </c>
      <c r="B120">
        <v>0</v>
      </c>
      <c r="C120">
        <v>0.116801612</v>
      </c>
      <c r="D120">
        <v>1</v>
      </c>
      <c r="E120">
        <v>2383</v>
      </c>
      <c r="F120" t="s">
        <v>12</v>
      </c>
    </row>
    <row r="121" spans="1:6" x14ac:dyDescent="0.25">
      <c r="A121" t="s">
        <v>12</v>
      </c>
      <c r="B121">
        <v>0</v>
      </c>
      <c r="C121">
        <v>8.100504E-2</v>
      </c>
      <c r="D121">
        <v>1</v>
      </c>
      <c r="E121">
        <v>1103</v>
      </c>
      <c r="F121" t="s">
        <v>12</v>
      </c>
    </row>
    <row r="122" spans="1:6" x14ac:dyDescent="0.25">
      <c r="A122" t="s">
        <v>12</v>
      </c>
      <c r="B122">
        <v>0</v>
      </c>
      <c r="C122">
        <v>0.99999994800000003</v>
      </c>
      <c r="D122">
        <v>1</v>
      </c>
      <c r="E122">
        <v>2485</v>
      </c>
      <c r="F122" t="s">
        <v>12</v>
      </c>
    </row>
    <row r="123" spans="1:6" x14ac:dyDescent="0.25">
      <c r="A123" t="s">
        <v>12</v>
      </c>
      <c r="B123">
        <v>0</v>
      </c>
      <c r="C123">
        <v>1.4114115999999999E-2</v>
      </c>
      <c r="D123">
        <v>1</v>
      </c>
      <c r="E123">
        <v>1030</v>
      </c>
      <c r="F123" t="s">
        <v>12</v>
      </c>
    </row>
    <row r="124" spans="1:6" x14ac:dyDescent="0.25">
      <c r="A124" t="s">
        <v>21</v>
      </c>
      <c r="B124">
        <v>0</v>
      </c>
      <c r="C124">
        <v>0.34675274499999997</v>
      </c>
      <c r="D124">
        <v>1</v>
      </c>
      <c r="E124">
        <v>3897</v>
      </c>
      <c r="F124" t="s">
        <v>21</v>
      </c>
    </row>
    <row r="125" spans="1:6" x14ac:dyDescent="0.25">
      <c r="A125" t="s">
        <v>12</v>
      </c>
      <c r="B125">
        <v>0</v>
      </c>
      <c r="C125">
        <v>0.26088420400000001</v>
      </c>
      <c r="D125">
        <v>1</v>
      </c>
      <c r="E125">
        <v>1326</v>
      </c>
      <c r="F125" t="s">
        <v>12</v>
      </c>
    </row>
    <row r="126" spans="1:6" x14ac:dyDescent="0.25">
      <c r="A126" t="s">
        <v>12</v>
      </c>
      <c r="B126">
        <v>0</v>
      </c>
      <c r="C126">
        <v>0.99665467799999996</v>
      </c>
      <c r="D126">
        <v>1</v>
      </c>
      <c r="E126">
        <v>1728</v>
      </c>
      <c r="F126" t="s">
        <v>12</v>
      </c>
    </row>
    <row r="127" spans="1:6" x14ac:dyDescent="0.25">
      <c r="A127" t="s">
        <v>12</v>
      </c>
      <c r="B127">
        <v>0</v>
      </c>
      <c r="C127">
        <v>0.31178162300000001</v>
      </c>
      <c r="D127">
        <v>1</v>
      </c>
      <c r="E127">
        <v>7170</v>
      </c>
      <c r="F127" t="s">
        <v>12</v>
      </c>
    </row>
    <row r="128" spans="1:6" x14ac:dyDescent="0.25">
      <c r="A128" t="s">
        <v>12</v>
      </c>
      <c r="B128">
        <v>0</v>
      </c>
      <c r="C128">
        <v>9.1659987999999998E-2</v>
      </c>
      <c r="D128">
        <v>1</v>
      </c>
      <c r="E128">
        <v>1733</v>
      </c>
      <c r="F128" t="s">
        <v>12</v>
      </c>
    </row>
    <row r="129" spans="1:6" x14ac:dyDescent="0.25">
      <c r="A129" t="s">
        <v>12</v>
      </c>
      <c r="B129">
        <v>0</v>
      </c>
      <c r="C129">
        <v>0.99962398600000002</v>
      </c>
      <c r="D129">
        <v>1</v>
      </c>
      <c r="E129">
        <v>1572</v>
      </c>
      <c r="F129" t="s">
        <v>12</v>
      </c>
    </row>
    <row r="130" spans="1:6" x14ac:dyDescent="0.25">
      <c r="A130" t="s">
        <v>12</v>
      </c>
      <c r="B130">
        <v>0</v>
      </c>
      <c r="C130">
        <v>0.44604381100000001</v>
      </c>
      <c r="D130">
        <v>1</v>
      </c>
      <c r="E130">
        <v>3771</v>
      </c>
      <c r="F130" t="s">
        <v>12</v>
      </c>
    </row>
    <row r="132" spans="1:6" x14ac:dyDescent="0.25">
      <c r="A132" t="s">
        <v>12</v>
      </c>
      <c r="B132">
        <v>1</v>
      </c>
      <c r="C132">
        <v>6.7852502999999995E-2</v>
      </c>
      <c r="D132">
        <v>1</v>
      </c>
      <c r="E132">
        <v>23342</v>
      </c>
      <c r="F132" t="s">
        <v>12</v>
      </c>
    </row>
    <row r="133" spans="1:6" x14ac:dyDescent="0.25">
      <c r="A133" t="s">
        <v>12</v>
      </c>
      <c r="B133">
        <v>1</v>
      </c>
      <c r="C133">
        <v>1.7501612999999999E-2</v>
      </c>
      <c r="D133">
        <v>0</v>
      </c>
      <c r="E133">
        <v>16063</v>
      </c>
      <c r="F133" t="s">
        <v>12</v>
      </c>
    </row>
    <row r="134" spans="1:6" x14ac:dyDescent="0.25">
      <c r="A134" t="s">
        <v>12</v>
      </c>
      <c r="B134">
        <v>1</v>
      </c>
      <c r="C134">
        <v>1.0717796E-2</v>
      </c>
      <c r="D134">
        <v>0</v>
      </c>
      <c r="E134">
        <v>73362</v>
      </c>
      <c r="F134" t="s">
        <v>12</v>
      </c>
    </row>
    <row r="135" spans="1:6" x14ac:dyDescent="0.25">
      <c r="A135" t="s">
        <v>12</v>
      </c>
      <c r="B135">
        <v>1</v>
      </c>
      <c r="C135">
        <v>2.154736E-3</v>
      </c>
      <c r="D135">
        <v>0</v>
      </c>
      <c r="E135">
        <v>29031</v>
      </c>
      <c r="F135" t="s">
        <v>12</v>
      </c>
    </row>
    <row r="136" spans="1:6" x14ac:dyDescent="0.25">
      <c r="A136" t="s">
        <v>12</v>
      </c>
      <c r="B136">
        <v>1</v>
      </c>
      <c r="C136">
        <v>1.4029244E-2</v>
      </c>
      <c r="D136">
        <v>0</v>
      </c>
      <c r="E136">
        <v>44733</v>
      </c>
      <c r="F136" t="s">
        <v>12</v>
      </c>
    </row>
    <row r="137" spans="1:6" x14ac:dyDescent="0.25">
      <c r="A137" t="s">
        <v>12</v>
      </c>
      <c r="B137">
        <v>1</v>
      </c>
      <c r="C137">
        <v>3.7472699999999999E-4</v>
      </c>
      <c r="D137">
        <v>0</v>
      </c>
      <c r="E137">
        <v>1916</v>
      </c>
      <c r="F137" t="s">
        <v>12</v>
      </c>
    </row>
    <row r="138" spans="1:6" x14ac:dyDescent="0.25">
      <c r="A138" t="s">
        <v>12</v>
      </c>
      <c r="B138">
        <v>1</v>
      </c>
      <c r="C138">
        <v>3.4672489000000001E-2</v>
      </c>
      <c r="D138">
        <v>0</v>
      </c>
      <c r="E138">
        <v>30740</v>
      </c>
      <c r="F138" t="s">
        <v>12</v>
      </c>
    </row>
    <row r="139" spans="1:6" x14ac:dyDescent="0.25">
      <c r="A139" t="s">
        <v>12</v>
      </c>
      <c r="B139">
        <v>1</v>
      </c>
      <c r="C139">
        <v>1.0803258E-2</v>
      </c>
      <c r="D139">
        <v>0</v>
      </c>
      <c r="E139">
        <v>9656</v>
      </c>
      <c r="F139" t="s">
        <v>12</v>
      </c>
    </row>
    <row r="140" spans="1:6" x14ac:dyDescent="0.25">
      <c r="A140" t="s">
        <v>12</v>
      </c>
      <c r="B140">
        <v>1</v>
      </c>
      <c r="C140">
        <v>1.9849708000000001E-2</v>
      </c>
      <c r="D140">
        <v>0</v>
      </c>
      <c r="E140">
        <v>46136</v>
      </c>
      <c r="F140" t="s">
        <v>12</v>
      </c>
    </row>
    <row r="141" spans="1:6" x14ac:dyDescent="0.25">
      <c r="A141" t="s">
        <v>12</v>
      </c>
      <c r="B141">
        <v>1</v>
      </c>
      <c r="C141">
        <v>1.4675677E-2</v>
      </c>
      <c r="D141">
        <v>0</v>
      </c>
      <c r="E141">
        <v>52495</v>
      </c>
      <c r="F141" t="s">
        <v>12</v>
      </c>
    </row>
    <row r="142" spans="1:6" x14ac:dyDescent="0.25">
      <c r="A142" t="s">
        <v>12</v>
      </c>
      <c r="B142">
        <v>1</v>
      </c>
      <c r="C142">
        <v>1.1554297E-2</v>
      </c>
      <c r="D142">
        <v>0</v>
      </c>
      <c r="E142">
        <v>40917</v>
      </c>
      <c r="F142" t="s">
        <v>12</v>
      </c>
    </row>
    <row r="143" spans="1:6" x14ac:dyDescent="0.25">
      <c r="A143" t="s">
        <v>12</v>
      </c>
      <c r="B143">
        <v>1</v>
      </c>
      <c r="C143">
        <v>5.8412890000000004E-3</v>
      </c>
      <c r="D143">
        <v>0</v>
      </c>
      <c r="E143">
        <v>33232</v>
      </c>
      <c r="F143" t="s">
        <v>12</v>
      </c>
    </row>
    <row r="144" spans="1:6" x14ac:dyDescent="0.25">
      <c r="A144" t="s">
        <v>12</v>
      </c>
      <c r="B144">
        <v>1</v>
      </c>
      <c r="C144">
        <v>2.3774938999999998E-2</v>
      </c>
      <c r="D144">
        <v>0</v>
      </c>
      <c r="E144">
        <v>29530</v>
      </c>
      <c r="F144" t="s">
        <v>12</v>
      </c>
    </row>
    <row r="145" spans="1:6" x14ac:dyDescent="0.25">
      <c r="A145" t="s">
        <v>38</v>
      </c>
      <c r="B145">
        <v>1</v>
      </c>
      <c r="C145">
        <v>9.3177610000000008E-3</v>
      </c>
      <c r="D145">
        <v>0</v>
      </c>
      <c r="E145">
        <v>6993</v>
      </c>
      <c r="F145" t="s">
        <v>38</v>
      </c>
    </row>
    <row r="146" spans="1:6" x14ac:dyDescent="0.25">
      <c r="A146" t="s">
        <v>38</v>
      </c>
      <c r="B146">
        <v>1</v>
      </c>
      <c r="C146">
        <v>3.8346768000000003E-2</v>
      </c>
      <c r="D146">
        <v>0</v>
      </c>
      <c r="E146">
        <v>68658</v>
      </c>
      <c r="F146" t="s">
        <v>38</v>
      </c>
    </row>
    <row r="147" spans="1:6" x14ac:dyDescent="0.25">
      <c r="A147" t="s">
        <v>12</v>
      </c>
      <c r="B147">
        <v>1</v>
      </c>
      <c r="C147">
        <v>3.5788489999999998E-3</v>
      </c>
      <c r="D147">
        <v>0</v>
      </c>
      <c r="E147">
        <v>19763</v>
      </c>
      <c r="F147" t="s">
        <v>12</v>
      </c>
    </row>
    <row r="148" spans="1:6" x14ac:dyDescent="0.25">
      <c r="A148" t="s">
        <v>12</v>
      </c>
      <c r="B148">
        <v>1</v>
      </c>
      <c r="C148">
        <v>1.3174816000000001E-2</v>
      </c>
      <c r="D148">
        <v>0</v>
      </c>
      <c r="E148">
        <v>43828</v>
      </c>
      <c r="F148" t="s">
        <v>12</v>
      </c>
    </row>
    <row r="149" spans="1:6" x14ac:dyDescent="0.25">
      <c r="A149" t="s">
        <v>12</v>
      </c>
      <c r="B149">
        <v>1</v>
      </c>
      <c r="C149">
        <v>0.22956750300000001</v>
      </c>
      <c r="D149">
        <v>0</v>
      </c>
      <c r="E149">
        <v>35349</v>
      </c>
      <c r="F149" t="s">
        <v>12</v>
      </c>
    </row>
    <row r="150" spans="1:6" x14ac:dyDescent="0.25">
      <c r="A150" t="s">
        <v>12</v>
      </c>
      <c r="B150">
        <v>1</v>
      </c>
      <c r="C150">
        <v>2.8588730000000001E-3</v>
      </c>
      <c r="D150">
        <v>0</v>
      </c>
      <c r="E150">
        <v>87332</v>
      </c>
      <c r="F150" t="s">
        <v>12</v>
      </c>
    </row>
    <row r="151" spans="1:6" x14ac:dyDescent="0.25">
      <c r="A151" t="s">
        <v>12</v>
      </c>
      <c r="B151">
        <v>1</v>
      </c>
      <c r="C151">
        <v>0.12354100899999999</v>
      </c>
      <c r="D151">
        <v>0</v>
      </c>
      <c r="E151">
        <v>17234</v>
      </c>
      <c r="F151" t="s">
        <v>12</v>
      </c>
    </row>
    <row r="152" spans="1:6" x14ac:dyDescent="0.25">
      <c r="A152" t="s">
        <v>64</v>
      </c>
      <c r="B152">
        <v>1</v>
      </c>
      <c r="C152">
        <v>6.0235460999999997E-2</v>
      </c>
      <c r="D152">
        <v>0</v>
      </c>
      <c r="E152">
        <v>42623</v>
      </c>
      <c r="F152" t="s">
        <v>64</v>
      </c>
    </row>
    <row r="153" spans="1:6" x14ac:dyDescent="0.25">
      <c r="A153" t="s">
        <v>12</v>
      </c>
      <c r="B153">
        <v>1</v>
      </c>
      <c r="C153">
        <v>1.071424E-2</v>
      </c>
      <c r="D153">
        <v>0</v>
      </c>
      <c r="E153">
        <v>59205</v>
      </c>
      <c r="F153" t="s">
        <v>12</v>
      </c>
    </row>
    <row r="154" spans="1:6" x14ac:dyDescent="0.25">
      <c r="A154" t="s">
        <v>12</v>
      </c>
      <c r="B154">
        <v>1</v>
      </c>
      <c r="C154">
        <v>1.3697469999999999E-3</v>
      </c>
      <c r="D154">
        <v>0</v>
      </c>
      <c r="E154">
        <v>8224</v>
      </c>
      <c r="F154" t="s">
        <v>12</v>
      </c>
    </row>
    <row r="155" spans="1:6" x14ac:dyDescent="0.25">
      <c r="A155" t="s">
        <v>12</v>
      </c>
      <c r="B155">
        <v>1</v>
      </c>
      <c r="C155">
        <v>1.4128974000000001E-2</v>
      </c>
      <c r="D155">
        <v>0</v>
      </c>
      <c r="E155">
        <v>23585</v>
      </c>
      <c r="F155" t="s">
        <v>12</v>
      </c>
    </row>
    <row r="156" spans="1:6" x14ac:dyDescent="0.25">
      <c r="A156" t="s">
        <v>12</v>
      </c>
      <c r="B156">
        <v>1</v>
      </c>
      <c r="C156">
        <v>1.8780307E-2</v>
      </c>
      <c r="D156">
        <v>0</v>
      </c>
      <c r="E156">
        <v>61511</v>
      </c>
      <c r="F156" t="s">
        <v>12</v>
      </c>
    </row>
    <row r="157" spans="1:6" x14ac:dyDescent="0.25">
      <c r="A157" t="s">
        <v>12</v>
      </c>
      <c r="B157">
        <v>1</v>
      </c>
      <c r="C157">
        <v>0.214250618</v>
      </c>
      <c r="D157">
        <v>0</v>
      </c>
      <c r="E157">
        <v>13245</v>
      </c>
      <c r="F157" t="s">
        <v>12</v>
      </c>
    </row>
    <row r="158" spans="1:6" x14ac:dyDescent="0.25">
      <c r="A158" t="s">
        <v>12</v>
      </c>
      <c r="B158">
        <v>1</v>
      </c>
      <c r="C158">
        <v>4.2092299999999996E-3</v>
      </c>
      <c r="D158">
        <v>0</v>
      </c>
      <c r="E158">
        <v>15859</v>
      </c>
      <c r="F158" t="s">
        <v>12</v>
      </c>
    </row>
    <row r="159" spans="1:6" x14ac:dyDescent="0.25">
      <c r="A159" t="s">
        <v>12</v>
      </c>
      <c r="B159">
        <v>1</v>
      </c>
      <c r="C159">
        <v>1.1554926E-2</v>
      </c>
      <c r="D159">
        <v>0</v>
      </c>
      <c r="E159">
        <v>15197</v>
      </c>
      <c r="F159" t="s">
        <v>12</v>
      </c>
    </row>
    <row r="160" spans="1:6" x14ac:dyDescent="0.25">
      <c r="A160" t="s">
        <v>12</v>
      </c>
      <c r="B160">
        <v>1</v>
      </c>
      <c r="C160">
        <v>2.0887711999999999E-2</v>
      </c>
      <c r="D160">
        <v>0</v>
      </c>
      <c r="E160">
        <v>21554</v>
      </c>
      <c r="F160" t="s">
        <v>12</v>
      </c>
    </row>
    <row r="161" spans="1:6" x14ac:dyDescent="0.25">
      <c r="A161" t="s">
        <v>64</v>
      </c>
      <c r="B161">
        <v>1</v>
      </c>
      <c r="C161">
        <v>8.243897E-3</v>
      </c>
      <c r="D161">
        <v>0</v>
      </c>
      <c r="E161">
        <v>5366</v>
      </c>
      <c r="F161" t="s">
        <v>64</v>
      </c>
    </row>
    <row r="162" spans="1:6" x14ac:dyDescent="0.25">
      <c r="A162" t="s">
        <v>12</v>
      </c>
      <c r="B162">
        <v>1</v>
      </c>
      <c r="C162">
        <v>9.8789624000000006E-2</v>
      </c>
      <c r="D162">
        <v>0</v>
      </c>
      <c r="E162">
        <v>6833</v>
      </c>
      <c r="F162" t="s">
        <v>12</v>
      </c>
    </row>
    <row r="163" spans="1:6" x14ac:dyDescent="0.25">
      <c r="A163" t="s">
        <v>12</v>
      </c>
      <c r="B163">
        <v>1</v>
      </c>
      <c r="C163">
        <v>4.8328169999999997E-3</v>
      </c>
      <c r="D163">
        <v>0</v>
      </c>
      <c r="E163">
        <v>8993</v>
      </c>
      <c r="F163" t="s">
        <v>12</v>
      </c>
    </row>
  </sheetData>
  <sortState xmlns:xlrd2="http://schemas.microsoft.com/office/spreadsheetml/2017/richdata2" ref="A2:F130">
    <sortCondition ref="D2:D130"/>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Poster Day</vt:lpstr>
      <vt:lpstr>Toxicity Probability</vt:lpstr>
      <vt:lpstr>Word Cloud</vt:lpstr>
      <vt:lpstr>Word Count</vt:lpstr>
      <vt:lpstr>Sentiment</vt:lpstr>
      <vt:lpstr>Aggressive ADJ Proportion</vt:lpstr>
      <vt:lpstr>All about Poster</vt:lpstr>
      <vt:lpstr>Likes</vt:lpstr>
      <vt:lpstr>All about Non Poster</vt:lpstr>
      <vt:lpstr>Toxicity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Hà Trần</dc:creator>
  <cp:lastModifiedBy>Long Nguyen</cp:lastModifiedBy>
  <dcterms:created xsi:type="dcterms:W3CDTF">2024-05-14T03:36:51Z</dcterms:created>
  <dcterms:modified xsi:type="dcterms:W3CDTF">2024-05-15T17:06:45Z</dcterms:modified>
</cp:coreProperties>
</file>