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Research\Data\CDTi Project\Excel Files\"/>
    </mc:Choice>
  </mc:AlternateContent>
  <xr:revisionPtr revIDLastSave="0" documentId="13_ncr:1_{56D59C8A-1E27-44C8-8B96-263062E6F5FC}" xr6:coauthVersionLast="47" xr6:coauthVersionMax="47" xr10:uidLastSave="{00000000-0000-0000-0000-000000000000}"/>
  <bookViews>
    <workbookView xWindow="-108" yWindow="-108" windowWidth="23256" windowHeight="12576" xr2:uid="{842A8F60-0E5D-4819-8F24-FF6D9F5E1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C16" i="1"/>
  <c r="C15" i="1"/>
  <c r="C19" i="1" l="1"/>
  <c r="G13" i="1" s="1"/>
  <c r="G12" i="1"/>
  <c r="C18" i="1"/>
  <c r="G11" i="1" s="1"/>
  <c r="I11" i="1" l="1"/>
</calcChain>
</file>

<file path=xl/sharedStrings.xml><?xml version="1.0" encoding="utf-8"?>
<sst xmlns="http://schemas.openxmlformats.org/spreadsheetml/2006/main" count="17" uniqueCount="15">
  <si>
    <t>r1</t>
  </si>
  <si>
    <t>r2</t>
  </si>
  <si>
    <t>r3</t>
  </si>
  <si>
    <t>mm</t>
  </si>
  <si>
    <t>alpha</t>
  </si>
  <si>
    <t>beta</t>
  </si>
  <si>
    <t>alpha/beta</t>
  </si>
  <si>
    <t>(a/b)*(1+a+b)</t>
  </si>
  <si>
    <t>F(a/b)</t>
  </si>
  <si>
    <t>F(a)</t>
  </si>
  <si>
    <t>F((a/b)*(1+a+b))</t>
  </si>
  <si>
    <t>%</t>
  </si>
  <si>
    <t>Parameters</t>
  </si>
  <si>
    <t>N - collection efficiency</t>
  </si>
  <si>
    <r>
      <t>F(</t>
    </r>
    <r>
      <rPr>
        <u/>
        <sz val="15"/>
        <color theme="1"/>
        <rFont val="Times New Roman"/>
        <family val="1"/>
      </rPr>
      <t>θ</t>
    </r>
    <r>
      <rPr>
        <u/>
        <sz val="15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</si>
</sst>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  <font>
      <u/>
      <sz val="15"/>
      <color theme="1"/>
      <name val="Times New Roman"/>
      <family val="1"/>
    </font>
    <font>
      <u/>
      <sz val="1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601980</xdr:colOff>
      <xdr:row>20</xdr:row>
      <xdr:rowOff>102870</xdr:rowOff>
    </xdr:from>
    <xdr:ext cx="6282489" cy="743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506A40-4F41-41DB-ABCF-0CB16550FA10}"/>
                </a:ext>
              </a:extLst>
            </xdr:cNvPr>
            <xdr:cNvSpPr txBox="1"/>
          </xdr:nvSpPr>
          <xdr:spPr>
            <a:xfrm>
              <a:off x="4518660" y="2366010"/>
              <a:ext cx="6282489" cy="7430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den>
                        </m:f>
                      </m:e>
                    </m:d>
                    <m:r>
                      <a:rPr lang="en-US" sz="15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d>
                      </m:e>
                    </m:d>
                    <m:r>
                      <a:rPr lang="en-US" sz="15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  <m:d>
                      <m:d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𝐹</m:t>
                        </m:r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num>
                                  <m:den>
                                    <m:r>
                                      <a:rPr lang="en-US" sz="1500" b="0" i="1">
                                        <a:latin typeface="Cambria Math" panose="02040503050406030204" pitchFamily="18" charset="0"/>
                                      </a:rPr>
                                      <m:t>𝛽</m:t>
                                    </m:r>
                                  </m:den>
                                </m:f>
                              </m:e>
                            </m:d>
                            <m:d>
                              <m:d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506A40-4F41-41DB-ABCF-0CB16550FA10}"/>
                </a:ext>
              </a:extLst>
            </xdr:cNvPr>
            <xdr:cNvSpPr txBox="1"/>
          </xdr:nvSpPr>
          <xdr:spPr>
            <a:xfrm>
              <a:off x="4518660" y="2366010"/>
              <a:ext cx="6282489" cy="74308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 b="0" i="0">
                  <a:latin typeface="Cambria Math" panose="02040503050406030204" pitchFamily="18" charset="0"/>
                </a:rPr>
                <a:t>𝑁=1−𝐹(𝛼/𝛽)+𝛽^(2/3) (1−𝐹(𝛼))−(1+𝛼+𝛽)^(2/3) (1−𝐹((𝛼/𝛽)(1+𝛼+𝛽)))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5</xdr:col>
      <xdr:colOff>601980</xdr:colOff>
      <xdr:row>25</xdr:row>
      <xdr:rowOff>19050</xdr:rowOff>
    </xdr:from>
    <xdr:ext cx="4247253" cy="7339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7BC2C2-4005-4FD1-9442-34DBE3D359F6}"/>
                </a:ext>
              </a:extLst>
            </xdr:cNvPr>
            <xdr:cNvSpPr txBox="1"/>
          </xdr:nvSpPr>
          <xdr:spPr>
            <a:xfrm>
              <a:off x="4518660" y="3196590"/>
              <a:ext cx="4247253" cy="7339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</m:d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</m:rad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den>
                        </m:f>
                      </m:e>
                    </m:d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p>
                                          <m:sSup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𝜃</m:t>
                                            </m:r>
                                          </m:e>
                                          <m:sup>
                                            <m:f>
                                              <m:fPr>
                                                <m:ctrlP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  <m:t>1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en-US" sz="1400" b="0" i="1">
                                                    <a:latin typeface="Cambria Math" panose="02040503050406030204" pitchFamily="18" charset="0"/>
                                                  </a:rPr>
                                                  <m:t>3</m:t>
                                                </m:r>
                                              </m:den>
                                            </m:f>
                                          </m:sup>
                                        </m:sSup>
                                      </m:e>
                                    </m:d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𝜋</m:t>
                        </m:r>
                      </m:den>
                    </m:f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𝜃</m:t>
                                    </m:r>
                                  </m:e>
                                  <m:sup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e>
                                  <m:sup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p>
                                </m:sSup>
                              </m:den>
                            </m:f>
                          </m:e>
                        </m:d>
                      </m:e>
                    </m:func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7BC2C2-4005-4FD1-9442-34DBE3D359F6}"/>
                </a:ext>
              </a:extLst>
            </xdr:cNvPr>
            <xdr:cNvSpPr txBox="1"/>
          </xdr:nvSpPr>
          <xdr:spPr>
            <a:xfrm>
              <a:off x="4518660" y="3196590"/>
              <a:ext cx="4247253" cy="7339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𝐹(𝜃)=(√3/4𝜋)  ln⁡[(1+𝜃^(1/3) )^3/(1+𝜃)]+3/2𝜋  tan^(−1)⁡((2𝜃^(1/3)−1)/3^(1/2) )+1/4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609600</xdr:colOff>
      <xdr:row>29</xdr:row>
      <xdr:rowOff>148590</xdr:rowOff>
    </xdr:from>
    <xdr:ext cx="1057790" cy="488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BDF2DE3-D84E-4F0F-A126-9594550DB7B4}"/>
                </a:ext>
              </a:extLst>
            </xdr:cNvPr>
            <xdr:cNvSpPr txBox="1"/>
          </xdr:nvSpPr>
          <xdr:spPr>
            <a:xfrm>
              <a:off x="4526280" y="4057650"/>
              <a:ext cx="1057790" cy="4889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3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3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BDF2DE3-D84E-4F0F-A126-9594550DB7B4}"/>
                </a:ext>
              </a:extLst>
            </xdr:cNvPr>
            <xdr:cNvSpPr txBox="1"/>
          </xdr:nvSpPr>
          <xdr:spPr>
            <a:xfrm>
              <a:off x="4526280" y="4057650"/>
              <a:ext cx="1057790" cy="4889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𝛼=(𝑟_2/𝑟_1 )^3−1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7</xdr:col>
      <xdr:colOff>259080</xdr:colOff>
      <xdr:row>29</xdr:row>
      <xdr:rowOff>148590</xdr:rowOff>
    </xdr:from>
    <xdr:ext cx="937260" cy="469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FF1698-B626-4CCF-8DF1-1D863A301F78}"/>
                </a:ext>
              </a:extLst>
            </xdr:cNvPr>
            <xdr:cNvSpPr txBox="1"/>
          </xdr:nvSpPr>
          <xdr:spPr>
            <a:xfrm>
              <a:off x="5753100" y="4057650"/>
              <a:ext cx="937260" cy="46987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den>
                    </m:f>
                    <m:r>
                      <a:rPr lang="en-US" sz="13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3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sz="13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4FF1698-B626-4CCF-8DF1-1D863A301F78}"/>
                </a:ext>
              </a:extLst>
            </xdr:cNvPr>
            <xdr:cNvSpPr txBox="1"/>
          </xdr:nvSpPr>
          <xdr:spPr>
            <a:xfrm>
              <a:off x="5753100" y="4057650"/>
              <a:ext cx="937260" cy="46987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𝛽=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(𝑟_3^3)/(𝑟_1^3 )−(𝑟_2^3)/(𝑟_1^3 )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0</xdr:col>
      <xdr:colOff>525780</xdr:colOff>
      <xdr:row>20</xdr:row>
      <xdr:rowOff>106680</xdr:rowOff>
    </xdr:from>
    <xdr:to>
      <xdr:col>4</xdr:col>
      <xdr:colOff>204065</xdr:colOff>
      <xdr:row>31</xdr:row>
      <xdr:rowOff>131813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9CF569-B8B3-4D7E-9770-C40F84F70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" y="2369820"/>
          <a:ext cx="2985365" cy="2036813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30</xdr:row>
      <xdr:rowOff>15240</xdr:rowOff>
    </xdr:from>
    <xdr:to>
      <xdr:col>1</xdr:col>
      <xdr:colOff>853440</xdr:colOff>
      <xdr:row>31</xdr:row>
      <xdr:rowOff>129540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0220959-3EED-4A49-BC39-326C2B035828}"/>
            </a:ext>
          </a:extLst>
        </xdr:cNvPr>
        <xdr:cNvSpPr/>
      </xdr:nvSpPr>
      <xdr:spPr>
        <a:xfrm>
          <a:off x="571500" y="4107180"/>
          <a:ext cx="891540" cy="2971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472440</xdr:colOff>
      <xdr:row>32</xdr:row>
      <xdr:rowOff>38100</xdr:rowOff>
    </xdr:from>
    <xdr:to>
      <xdr:col>4</xdr:col>
      <xdr:colOff>533400</xdr:colOff>
      <xdr:row>34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8F11C8-4120-4DA5-972D-024841A36D8F}"/>
            </a:ext>
          </a:extLst>
        </xdr:cNvPr>
        <xdr:cNvSpPr txBox="1"/>
      </xdr:nvSpPr>
      <xdr:spPr>
        <a:xfrm>
          <a:off x="472440" y="4495800"/>
          <a:ext cx="336804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Bard, A. J., Faulkner, L. R. (2001).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Electrochemical Methods: Fundamentals and Applications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p.348. Wiley.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1</xdr:col>
      <xdr:colOff>0</xdr:colOff>
      <xdr:row>1</xdr:row>
      <xdr:rowOff>114300</xdr:rowOff>
    </xdr:from>
    <xdr:to>
      <xdr:col>11</xdr:col>
      <xdr:colOff>76200</xdr:colOff>
      <xdr:row>7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AF2EE5-0A17-4447-8DD1-7DED3544BC05}"/>
            </a:ext>
          </a:extLst>
        </xdr:cNvPr>
        <xdr:cNvSpPr txBox="1"/>
      </xdr:nvSpPr>
      <xdr:spPr>
        <a:xfrm>
          <a:off x="609600" y="297180"/>
          <a:ext cx="739902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purpose</a:t>
          </a:r>
          <a:r>
            <a:rPr lang="en-US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this notebook is to quickly calculate the theorectical collection efficiency of a RRDE as described by Bard &amp; Faulkner in </a:t>
          </a:r>
          <a:r>
            <a:rPr lang="en-US" sz="15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Electrochemical Methods: Fundamentals and Applications </a:t>
          </a:r>
          <a:r>
            <a:rPr lang="en-US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p.351</a:t>
          </a:r>
          <a:endParaRPr lang="en-US" sz="15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B083-1AF9-4DD6-93FF-50BF98F2F8A5}">
  <dimension ref="B10:J19"/>
  <sheetViews>
    <sheetView tabSelected="1" topLeftCell="B1" workbookViewId="0">
      <selection activeCell="I11" sqref="I11"/>
    </sheetView>
  </sheetViews>
  <sheetFormatPr defaultRowHeight="14.4" x14ac:dyDescent="0.3"/>
  <cols>
    <col min="2" max="2" width="21.5546875" customWidth="1"/>
    <col min="6" max="6" width="14.109375" bestFit="1" customWidth="1"/>
    <col min="9" max="9" width="28.21875" bestFit="1" customWidth="1"/>
  </cols>
  <sheetData>
    <row r="10" spans="2:10" ht="19.8" x14ac:dyDescent="0.4">
      <c r="B10" s="2" t="s">
        <v>12</v>
      </c>
      <c r="F10" s="7" t="s">
        <v>14</v>
      </c>
      <c r="G10" s="7"/>
      <c r="I10" s="3" t="s">
        <v>13</v>
      </c>
    </row>
    <row r="11" spans="2:10" x14ac:dyDescent="0.3">
      <c r="B11" s="1" t="s">
        <v>0</v>
      </c>
      <c r="C11" s="4">
        <v>4</v>
      </c>
      <c r="D11" s="1" t="s">
        <v>3</v>
      </c>
      <c r="F11" t="s">
        <v>8</v>
      </c>
      <c r="G11">
        <f>(SQRT(3)/(4*PI()))*LN(((1+(C18^(1/3)))^3)/(1+C18))+(3/(2*PI()))*ATAN((2*(C18^(1/3))-1)/(3^(1/3)))+0.25</f>
        <v>0.52458286114876718</v>
      </c>
      <c r="I11" s="8">
        <f>1-G11+(C16^(2/3))*(1-G12)-((1+C15+C16)^(2/3))*(1-G13)</f>
        <v>0.45092280594808165</v>
      </c>
    </row>
    <row r="12" spans="2:10" x14ac:dyDescent="0.3">
      <c r="B12" s="1" t="s">
        <v>1</v>
      </c>
      <c r="C12" s="4">
        <v>5</v>
      </c>
      <c r="D12" s="1" t="s">
        <v>3</v>
      </c>
      <c r="F12" t="s">
        <v>9</v>
      </c>
      <c r="G12">
        <f>(SQRT(3)/(4*PI()))*LN(((1+(C15^(1/3)))^3)/(1+C15))+(3/(2*PI()))*ATAN((2*(C15^(1/3))-1)/(3^(1/3)))+0.25</f>
        <v>0.72334357955981299</v>
      </c>
      <c r="I12" s="6">
        <f>I11*100</f>
        <v>45.092280594808166</v>
      </c>
      <c r="J12" t="s">
        <v>11</v>
      </c>
    </row>
    <row r="13" spans="2:10" x14ac:dyDescent="0.3">
      <c r="B13" s="1" t="s">
        <v>2</v>
      </c>
      <c r="C13" s="4">
        <v>7</v>
      </c>
      <c r="D13" s="1" t="s">
        <v>3</v>
      </c>
      <c r="F13" t="s">
        <v>10</v>
      </c>
      <c r="G13">
        <f>(SQRT(3)/(4*PI()))*LN(((1+(C19^(1/3)))^3)/(1+C19))+(3/(2*PI()))*ATAN((2*(C19^(1/3))-1)/(3^(1/3)))+0.25</f>
        <v>0.78749132285997403</v>
      </c>
    </row>
    <row r="14" spans="2:10" x14ac:dyDescent="0.3">
      <c r="B14" s="1"/>
      <c r="C14" s="5"/>
      <c r="D14" s="1"/>
    </row>
    <row r="15" spans="2:10" x14ac:dyDescent="0.3">
      <c r="B15" s="1" t="s">
        <v>4</v>
      </c>
      <c r="C15" s="1">
        <f>(C12/C11)^3 -1</f>
        <v>0.953125</v>
      </c>
      <c r="D15" s="1"/>
    </row>
    <row r="16" spans="2:10" x14ac:dyDescent="0.3">
      <c r="B16" s="1" t="s">
        <v>5</v>
      </c>
      <c r="C16" s="1">
        <f>((C13^3)/(C11^3)) - ((C12^3)/(C11^3))</f>
        <v>3.40625</v>
      </c>
      <c r="D16" s="1"/>
    </row>
    <row r="17" spans="2:4" x14ac:dyDescent="0.3">
      <c r="B17" s="1"/>
      <c r="C17" s="1"/>
      <c r="D17" s="1"/>
    </row>
    <row r="18" spans="2:4" x14ac:dyDescent="0.3">
      <c r="B18" s="1" t="s">
        <v>6</v>
      </c>
      <c r="C18" s="1">
        <f>C15/C16</f>
        <v>0.27981651376146788</v>
      </c>
      <c r="D18" s="1"/>
    </row>
    <row r="19" spans="2:4" x14ac:dyDescent="0.3">
      <c r="B19" s="1" t="s">
        <v>7</v>
      </c>
      <c r="C19" s="1">
        <f>(C15/C16)*(1+C15+C16)</f>
        <v>1.4996416284403669</v>
      </c>
      <c r="D19" s="1"/>
    </row>
  </sheetData>
  <mergeCells count="1">
    <mergeCell ref="F10:G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2021-11-18T17:31:03Z</dcterms:created>
  <dcterms:modified xsi:type="dcterms:W3CDTF">2021-11-18T19:13:37Z</dcterms:modified>
</cp:coreProperties>
</file>