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4" rupBuild="14420"/>
  <workbookPr defaultThemeVersion="124226"/>
  <mc:AlternateContent>
    <mc:Choice Requires="x15">
      <x15ac:absPath xmlns:x15ac="http://schemas.microsoft.com/office/spreadsheetml/2010/11/ac" url="D:\IdeaProjects\tbroc\tst\data\backend-inoutbound\src\main\resources\"/>
    </mc:Choice>
  </mc:AlternateContent>
  <bookViews>
    <workbookView windowHeight="6420" windowWidth="18075" xWindow="720" yWindow="390"/>
  </bookViews>
  <sheets>
    <sheet name="出國按目的地" r:id="rId1" sheetId="2"/>
  </sheets>
  <definedNames>
    <definedName localSheetId="0" name="_xlnm.Print_Area">出國按目的地!$A$1:$H$43</definedName>
  </definedNames>
  <calcPr calcId="162913"/>
</workbook>
</file>

<file path=xl/calcChain.xml><?xml version="1.0" encoding="utf-8"?>
<calcChain xmlns="http://schemas.openxmlformats.org/spreadsheetml/2006/main">
  <c i="2" l="1" r="H3"/>
  <c i="2" r="H4"/>
  <c i="2" r="H5"/>
  <c i="2" r="H6"/>
  <c i="2" r="H7"/>
  <c i="2" r="H8"/>
  <c i="2" r="H9"/>
  <c i="2" r="H10"/>
  <c i="2" r="H11"/>
  <c i="2" r="H12"/>
  <c i="2" r="H13"/>
  <c i="2" r="H14"/>
  <c i="2" r="H15"/>
  <c i="2" r="H16"/>
  <c i="2" r="H17"/>
  <c i="2" r="H18"/>
  <c i="2" r="F19"/>
  <c i="2" r="G19"/>
  <c i="2" r="H19" s="1"/>
  <c i="2" r="H20"/>
  <c i="2" r="H21"/>
  <c i="2" r="H22"/>
  <c i="2" r="F23"/>
  <c i="2" r="G23"/>
  <c i="2" r="H23" s="1"/>
  <c i="2" r="H24"/>
  <c i="2" r="H25"/>
  <c i="2" r="H26"/>
  <c i="2" r="H27"/>
  <c i="2" r="H28"/>
  <c i="2" r="H29"/>
  <c i="2" r="H30"/>
  <c i="2" r="H31"/>
  <c i="2" r="F32"/>
  <c i="2" r="G32"/>
  <c i="2" r="H32"/>
  <c i="2" r="H33"/>
  <c i="2" r="H34"/>
  <c i="2" r="H35"/>
  <c i="2" r="H36"/>
  <c i="2" r="F37"/>
  <c i="2" r="G37"/>
  <c i="2" r="H37" s="1"/>
  <c i="2" r="H38"/>
  <c i="2" r="H39"/>
  <c i="2" r="F40"/>
  <c i="2" r="G40"/>
  <c i="2" r="H40" s="1"/>
  <c i="2" r="H41"/>
  <c i="2" r="H42"/>
  <c i="2" r="F43"/>
  <c i="2" r="G43"/>
  <c i="2" r="H43" s="1"/>
  <c i="2" r="D19"/>
  <c i="2" r="D23"/>
  <c i="2" r="D32"/>
  <c i="2" r="D37"/>
  <c i="2" r="D40"/>
  <c i="2" r="D43"/>
  <c i="2" r="C43"/>
  <c i="2" r="C40"/>
  <c i="2" r="C37"/>
  <c i="2" r="C32"/>
  <c i="2" r="C23"/>
  <c i="2" r="C19"/>
  <c i="2" r="E4"/>
  <c i="2" r="E5"/>
  <c i="2" r="E6"/>
  <c i="2" r="E7"/>
  <c i="2" r="E8"/>
  <c i="2" r="E9"/>
  <c i="2" r="E10"/>
  <c i="2" r="E11"/>
  <c i="2" r="E12"/>
  <c i="2" r="E13"/>
  <c i="2" r="E14"/>
  <c i="2" r="E15"/>
  <c i="2" r="E16"/>
  <c i="2" r="E17"/>
  <c i="2" r="E18"/>
  <c i="2" r="E20"/>
  <c i="2" r="E21"/>
  <c i="2" r="E22"/>
  <c i="2" r="E24"/>
  <c i="2" r="E25"/>
  <c i="2" r="E26"/>
  <c i="2" r="E27"/>
  <c i="2" r="E28"/>
  <c i="2" r="E29"/>
  <c i="2" r="E30"/>
  <c i="2" r="E31"/>
  <c i="2" r="E33"/>
  <c i="2" r="E34"/>
  <c i="2" r="E35"/>
  <c i="2" r="E36"/>
  <c i="2" r="E38"/>
  <c i="2" r="E39"/>
  <c i="2" r="E41"/>
  <c i="2" r="E42"/>
  <c i="2" r="E3"/>
  <c i="2" l="1" r="E23"/>
  <c i="2" r="E37"/>
  <c i="2" r="E40"/>
  <c i="2" r="E43"/>
  <c i="2" r="E32"/>
  <c i="2" r="E19"/>
</calcChain>
</file>

<file path=xl/sharedStrings.xml><?xml version="1.0" encoding="utf-8"?>
<sst xmlns="http://schemas.openxmlformats.org/spreadsheetml/2006/main" count="105" uniqueCount="56">
  <si>
    <r>
      <t xml:space="preserve">首站抵達地
</t>
    </r>
    <r>
      <rPr>
        <sz val="10"/>
        <rFont val="Times New Roman"/>
        <family val="1"/>
      </rPr>
      <t>First Destination</t>
    </r>
    <phoneticPr fontId="2" type="noConversion"/>
  </si>
  <si>
    <r>
      <t>成長率</t>
    </r>
    <r>
      <rPr>
        <sz val="10"/>
        <rFont val="Times New Roman"/>
        <family val="1"/>
      </rPr>
      <t>%
Changes</t>
    </r>
    <phoneticPr fontId="2" type="noConversion"/>
  </si>
  <si>
    <t>亞洲地區</t>
  </si>
  <si>
    <t>香港 Hong Kong</t>
  </si>
  <si>
    <t>澳門 Macao</t>
  </si>
  <si>
    <t>大陸 Mainland China</t>
  </si>
  <si>
    <t>日本 Japan</t>
  </si>
  <si>
    <t>韓國 Korea,Republic of</t>
  </si>
  <si>
    <t>新加坡 Singapore</t>
  </si>
  <si>
    <t>馬來西亞 Malaysia</t>
  </si>
  <si>
    <t>泰國 Thailand</t>
  </si>
  <si>
    <t>菲律賓 Philippines</t>
  </si>
  <si>
    <t>印尼 Indonesia</t>
  </si>
  <si>
    <t>汶淶 Brunei</t>
  </si>
  <si>
    <t>越南 Vietnam</t>
  </si>
  <si>
    <t>緬甸 Myanmar</t>
  </si>
  <si>
    <t>柬埔寨 Cambodia</t>
  </si>
  <si>
    <t>阿拉伯聯合大公國 United Arab Emirates</t>
  </si>
  <si>
    <t>土耳其 Turkey</t>
  </si>
  <si>
    <t>亞洲其他地區 Others</t>
  </si>
  <si>
    <t>亞洲合計 Total</t>
  </si>
  <si>
    <t>美洲地區</t>
  </si>
  <si>
    <t>美國 United States of America</t>
  </si>
  <si>
    <t>加拿大 Canada</t>
  </si>
  <si>
    <t>美洲其他地區 Others</t>
  </si>
  <si>
    <t>美洲合計 Total</t>
  </si>
  <si>
    <t>歐洲地區</t>
  </si>
  <si>
    <t>法國 France</t>
  </si>
  <si>
    <t>德國 Germany</t>
  </si>
  <si>
    <t>義大利 Italy</t>
  </si>
  <si>
    <t>荷蘭 Netherlands</t>
  </si>
  <si>
    <t>瑞士 Switzerland</t>
  </si>
  <si>
    <t>英國 United Kingdom</t>
  </si>
  <si>
    <t>奧地利 Austria</t>
  </si>
  <si>
    <t>歐洲其他地區 Others</t>
  </si>
  <si>
    <t>歐洲合計 Total</t>
  </si>
  <si>
    <t>大洋洲</t>
  </si>
  <si>
    <t>澳大利亞 Australia</t>
  </si>
  <si>
    <t>紐西蘭 New Zealand</t>
  </si>
  <si>
    <t>大洋洲其他地區 Others</t>
  </si>
  <si>
    <t>大洋洲合計 Total</t>
  </si>
  <si>
    <t>非洲地區</t>
  </si>
  <si>
    <t>南非 S.Africa</t>
  </si>
  <si>
    <t>非洲其他地區 Others</t>
  </si>
  <si>
    <t>非洲合計 Total</t>
  </si>
  <si>
    <t>其他 Others</t>
  </si>
  <si>
    <t>總計 Grand Total</t>
  </si>
  <si>
    <t>帛琉 Palau</t>
    <phoneticPr fontId="7" type="noConversion"/>
  </si>
  <si>
    <t>註: 因國人出境數據以飛航到達首站為統計原則，另含不固定包機航程等因素，故國人赴各國實際數據請以各目的地國家官方公布入境數字為準。
資料來源：內政部移民署。
As departure destination data is based on an outgoing flight’s first stop, and is also affected by issues related to charter flights, please refer to official entry figures from destination countries for the most accurate data on flight destinations.</t>
    <phoneticPr fontId="7" type="noConversion"/>
  </si>
  <si>
    <t xml:space="preserve"> </t>
    <phoneticPr fontId="7" type="noConversion"/>
  </si>
  <si>
    <t>表2-2  112年10月及10月中華民國國民出國人次及成長率－按目的地分
Table 2-2 Outbound Departures of Nationals of the Republic
of China by Destination, October &amp; October,2023</t>
  </si>
  <si>
    <t>112年10月
October, 2023</t>
  </si>
  <si>
    <t>111年10月
October, 2022</t>
  </si>
  <si>
    <t>112年10月
Oct., 2023</t>
  </si>
  <si>
    <t>111年10月
Oct., 2022</t>
  </si>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</sst>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_ "/>
    <numFmt numFmtId="177" formatCode="0.00_ "/>
  </numFmts>
  <fonts count="9" x14ac:knownFonts="1">
    <font>
      <sz val="12"/>
      <color theme="1"/>
      <name val="新細明體"/>
      <family val="1"/>
      <charset val="136"/>
      <scheme val="minor"/>
    </font>
    <font>
      <sz val="16"/>
      <name val="標楷體"/>
      <family val="4"/>
      <charset val="136"/>
    </font>
    <font>
      <sz val="9"/>
      <name val="新細明體"/>
      <family val="1"/>
      <charset val="136"/>
    </font>
    <font>
      <sz val="10"/>
      <name val="新細明體"/>
      <family val="1"/>
      <charset val="136"/>
    </font>
    <font>
      <sz val="10"/>
      <name val="Times New Roman"/>
      <family val="1"/>
    </font>
    <font>
      <sz val="10"/>
      <name val="細明體"/>
      <family val="3"/>
      <charset val="136"/>
    </font>
    <font>
      <sz val="10"/>
      <color theme="1"/>
      <name val="新細明體"/>
      <family val="1"/>
      <charset val="136"/>
      <scheme val="minor"/>
    </font>
    <font>
      <sz val="9"/>
      <name val="新細明體"/>
      <family val="1"/>
      <charset val="136"/>
      <scheme val="minor"/>
    </font>
    <font>
      <sz val="10"/>
      <color rgb="FFFF0000"/>
      <name val="新細明體"/>
      <family val="1"/>
      <charset val="136"/>
      <scheme val="minor"/>
    </font>
  </fonts>
  <fills count="2">
    <fill>
      <patternFill patternType="none"/>
    </fill>
    <fill>
      <patternFill patternType="gray125"/>
    </fill>
  </fills>
  <borders count="9">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
    <xf borderId="0" fillId="0" fontId="0" numFmtId="0">
      <alignment vertical="center"/>
    </xf>
  </cellStyleXfs>
  <cellXfs count="24">
    <xf borderId="0" fillId="0" fontId="0" numFmtId="0" xfId="0">
      <alignment vertical="center"/>
    </xf>
    <xf applyAlignment="1" borderId="0" fillId="0" fontId="0" numFmtId="0" xfId="0"/>
    <xf applyAlignment="1" applyBorder="1" applyFont="1" borderId="1" fillId="0" fontId="4" numFmtId="0" xfId="0">
      <alignment horizontal="center" vertical="center" wrapText="1"/>
    </xf>
    <xf applyAlignment="1" applyBorder="1" applyFont="1" borderId="1" fillId="0" fontId="5" numFmtId="0" xfId="0">
      <alignment horizontal="center" vertical="center" wrapText="1"/>
    </xf>
    <xf applyAlignment="1" applyBorder="1" applyFont="1" borderId="1" fillId="0" fontId="3" numFmtId="0" xfId="0">
      <alignment vertical="center"/>
    </xf>
    <xf applyAlignment="1" applyBorder="1" applyFont="1" applyNumberFormat="1" borderId="1" fillId="0" fontId="3" numFmtId="176" xfId="0">
      <alignment vertical="center"/>
    </xf>
    <xf applyAlignment="1" applyBorder="1" applyFont="1" applyNumberFormat="1" borderId="1" fillId="0" fontId="3" numFmtId="177" xfId="0">
      <alignment horizontal="right" vertical="center"/>
    </xf>
    <xf applyAlignment="1" applyBorder="1" applyFont="1" borderId="2" fillId="0" fontId="3" numFmtId="0" xfId="0">
      <alignment vertical="center"/>
    </xf>
    <xf applyAlignment="1" applyBorder="1" applyFont="1" borderId="2" fillId="0" fontId="3" numFmtId="0" xfId="0">
      <alignment horizontal="left" vertical="center"/>
    </xf>
    <xf applyAlignment="1" applyBorder="1" applyFont="1" borderId="5" fillId="0" fontId="6" numFmtId="0" xfId="0">
      <alignment textRotation="255" vertical="center"/>
    </xf>
    <xf applyAlignment="1" applyBorder="1" applyFont="1" borderId="6" fillId="0" fontId="6" numFmtId="0" xfId="0">
      <alignment textRotation="255" vertical="center"/>
    </xf>
    <xf applyAlignment="1" applyFont="1" borderId="0" fillId="0" fontId="6" numFmtId="0" xfId="0"/>
    <xf applyAlignment="1" applyBorder="1" applyFill="1" applyFont="1" borderId="5" fillId="0" fontId="3" numFmtId="0" xfId="0">
      <alignment vertical="center"/>
    </xf>
    <xf applyAlignment="1" applyBorder="1" applyFill="1" borderId="0" fillId="0" fontId="0" numFmtId="0" xfId="0"/>
    <xf applyAlignment="1" applyBorder="1" applyFont="1" borderId="7" fillId="0" fontId="8" numFmtId="0" xfId="0">
      <alignment horizontal="left" vertical="top" wrapText="1"/>
    </xf>
    <xf applyAlignment="1" applyBorder="1" applyFont="1" borderId="8" fillId="0" fontId="8" numFmtId="0" xfId="0">
      <alignment horizontal="left" vertical="top" wrapText="1"/>
    </xf>
    <xf applyAlignment="1" applyBorder="1" applyFont="1" borderId="2" fillId="0" fontId="8" numFmtId="0" xfId="0">
      <alignment horizontal="left" vertical="top" wrapText="1"/>
    </xf>
    <xf applyAlignment="1" applyBorder="1" applyFont="1" borderId="1" fillId="0" fontId="6" numFmtId="0" xfId="0">
      <alignment textRotation="255" vertical="center"/>
    </xf>
    <xf applyAlignment="1" applyBorder="1" applyFont="1" borderId="3" fillId="0" fontId="1" numFmtId="0" xfId="0">
      <alignment horizontal="center" wrapText="1"/>
    </xf>
    <xf applyAlignment="1" applyBorder="1" applyFont="1" borderId="1" fillId="0" fontId="3" numFmtId="0" xfId="0">
      <alignment horizontal="center" vertical="center" wrapText="1"/>
    </xf>
    <xf applyAlignment="1" applyBorder="1" applyFont="1" borderId="4" fillId="0" fontId="3" numFmtId="0" xfId="0">
      <alignment textRotation="255" vertical="center"/>
    </xf>
    <xf applyAlignment="1" applyBorder="1" applyFont="1" borderId="5" fillId="0" fontId="6" numFmtId="0" xfId="0">
      <alignment textRotation="255" vertical="center"/>
    </xf>
    <xf applyAlignment="1" applyBorder="1" applyFont="1" borderId="6" fillId="0" fontId="6" numFmtId="0" xfId="0">
      <alignment textRotation="255" vertical="center"/>
    </xf>
    <xf applyAlignment="1" applyBorder="1" applyFont="1" borderId="4" fillId="0" fontId="6" numFmtId="0" xfId="0">
      <alignment textRotation="255" vertical="center"/>
    </xf>
  </cellXfs>
  <cellStyles count="1">
    <cellStyle builtinId="0" name="一般" xfId="0"/>
  </cellStyles>
  <dxfs count="0"/>
  <tableStyles count="0" defaultPivotStyle="PivotStyleLight16"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drawings/drawing1.xml><?xml version="1.0" encoding="utf-8"?>
<xdr:wsDr xmlns:a="http://schemas.openxmlformats.org/drawingml/2006/main" xmlns:xdr="http://schemas.openxmlformats.org/drawingml/2006/spreadsheetDrawing">
  <xdr:twoCellAnchor>
    <xdr:from>
      <xdr:col>7</xdr:col>
      <xdr:colOff>371475</xdr:colOff>
      <xdr:row>0</xdr:row>
      <xdr:rowOff>571500</xdr:rowOff>
    </xdr:from>
    <xdr:to>
      <xdr:col>7</xdr:col>
      <xdr:colOff>1085850</xdr:colOff>
      <xdr:row>0</xdr:row>
      <xdr:rowOff>971550</xdr:rowOff>
    </xdr:to>
    <xdr:sp macro="" textlink="">
      <xdr:nvSpPr>
        <xdr:cNvPr id="2" name="Text Box 5"/>
        <xdr:cNvSpPr txBox="1">
          <a:spLocks noChangeArrowheads="1"/>
        </xdr:cNvSpPr>
      </xdr:nvSpPr>
      <xdr:spPr bwMode="auto">
        <a:xfrm>
          <a:off x="7162800" y="571500"/>
          <a:ext cx="714375" cy="400050"/>
        </a:xfrm>
        <a:prstGeom prst="rect">
          <a:avLst/>
        </a:prstGeom>
        <a:solidFill>
          <a:srgbClr val="FFFFFF"/>
        </a:solidFill>
        <a:ln w="9525">
          <a:noFill/>
          <a:miter lim="800000"/>
          <a:headEnd/>
          <a:tailEnd/>
        </a:ln>
      </xdr:spPr>
      <xdr:txBody>
        <a:bodyPr anchor="t" bIns="0" lIns="27432" rIns="0" tIns="27432" upright="1" vertOverflow="clip" wrap="square"/>
        <a:lstStyle/>
        <a:p>
          <a:pPr algn="l" rtl="0">
            <a:defRPr sz="1000"/>
          </a:pPr>
          <a:r>
            <a:rPr altLang="en-US" b="0" baseline="0" i="0" lang="zh-TW" strike="noStrike" sz="1000" u="none">
              <a:solidFill>
                <a:srgbClr val="000000"/>
              </a:solidFill>
              <a:latin typeface="新細明體"/>
              <a:ea typeface="新細明體"/>
            </a:rPr>
            <a:t>單位</a:t>
          </a:r>
          <a:r>
            <a:rPr altLang="zh-TW" b="0" baseline="0" i="0" lang="en-US" strike="noStrike" sz="1000" u="none">
              <a:solidFill>
                <a:srgbClr val="000000"/>
              </a:solidFill>
              <a:latin typeface="新細明體"/>
              <a:ea typeface="新細明體"/>
            </a:rPr>
            <a:t>:</a:t>
          </a:r>
          <a:r>
            <a:rPr altLang="en-US" b="0" baseline="0" i="0" lang="zh-TW" strike="noStrike" sz="1000" u="none">
              <a:solidFill>
                <a:srgbClr val="000000"/>
              </a:solidFill>
              <a:latin typeface="新細明體"/>
              <a:ea typeface="新細明體"/>
            </a:rPr>
            <a:t>人次</a:t>
          </a:r>
        </a:p>
        <a:p>
          <a:pPr algn="l" rtl="0">
            <a:defRPr sz="1000"/>
          </a:pPr>
          <a:r>
            <a:rPr altLang="zh-TW" b="0" baseline="0" i="0" lang="en-US" strike="noStrike" sz="1000" u="none">
              <a:solidFill>
                <a:srgbClr val="000000"/>
              </a:solidFill>
              <a:latin typeface="新細明體"/>
              <a:ea typeface="新細明體"/>
            </a:rPr>
            <a:t>Unit: Persons</a:t>
          </a:r>
        </a:p>
      </xdr:txBody>
    </xdr:sp>
    <xdr:clientData/>
  </xdr:twoCellAnchor>
</xdr:wsDr>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panose="020F0302020204030204"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algn="ctr" cap="flat" cmpd="sng" w="9525">
          <a:solidFill>
            <a:schemeClr val="phClr">
              <a:shade val="95000"/>
              <a:satMod val="105000"/>
            </a:schemeClr>
          </a:solidFill>
          <a:prstDash val="solid"/>
        </a:ln>
        <a:ln algn="ctr" cap="flat" cmpd="sng" w="25400">
          <a:solidFill>
            <a:schemeClr val="phClr"/>
          </a:solidFill>
          <a:prstDash val="solid"/>
        </a:ln>
        <a:ln algn="ctr" cap="flat" cmpd="sng" w="38100">
          <a:solidFill>
            <a:schemeClr val="phClr"/>
          </a:solidFill>
          <a:prstDash val="solid"/>
        </a:ln>
      </a:lnStyleLst>
      <a:effectStyleLst>
        <a:effectStyle>
          <a:effectLst>
            <a:outerShdw blurRad="40000" dir="5400000" dist="20000" rotWithShape="0">
              <a:srgbClr val="000000">
                <a:alpha val="38000"/>
              </a:srgbClr>
            </a:outerShdw>
          </a:effectLst>
        </a:effectStyle>
        <a:effectStyle>
          <a:effectLst>
            <a:outerShdw blurRad="40000" dir="5400000" dist="23000" rotWithShape="0">
              <a:srgbClr val="000000">
                <a:alpha val="35000"/>
              </a:srgbClr>
            </a:outerShdw>
          </a:effectLst>
        </a:effectStyle>
        <a:effectStyle>
          <a:effectLst>
            <a:outerShdw blurRad="40000" dir="5400000" dist="23000" rotWithShape="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pageSetUpPr fitToPage="1"/>
  </sheetPr>
  <dimension ref="A1:J45"/>
  <sheetViews>
    <sheetView tabSelected="1" workbookViewId="0">
      <pane activePane="bottomLeft" state="frozen" topLeftCell="A3" ySplit="2"/>
      <selection activeCell="B3" pane="bottomLeft" sqref="B3"/>
    </sheetView>
  </sheetViews>
  <sheetFormatPr defaultRowHeight="16.5" x14ac:dyDescent="0.25"/>
  <cols>
    <col min="1" max="1" customWidth="true" style="11" width="3.875" collapsed="false"/>
    <col min="2" max="2" customWidth="true" style="1" width="29.625" collapsed="false"/>
    <col min="3" max="5" customWidth="true" style="1" width="11.0" collapsed="false"/>
    <col min="6" max="6" customWidth="true" style="1" width="12.375" collapsed="false"/>
    <col min="7" max="7" customWidth="true" style="1" width="12.625" collapsed="false"/>
    <col min="8" max="8" customWidth="true" style="1" width="15.0" collapsed="false"/>
  </cols>
  <sheetData>
    <row customHeight="1" ht="80.099999999999994" r="1" spans="1:9" x14ac:dyDescent="0.3">
      <c r="A1" s="18" t="s">
        <v>50</v>
      </c>
      <c r="B1" s="18"/>
      <c r="C1" s="18"/>
      <c r="D1" s="18"/>
      <c r="E1" s="18"/>
      <c r="F1" s="18"/>
      <c r="G1" s="18"/>
      <c r="H1" s="18"/>
    </row>
    <row customHeight="1" ht="45" r="2" spans="1:9" x14ac:dyDescent="0.25">
      <c r="A2" s="19" t="s">
        <v>0</v>
      </c>
      <c r="B2" s="19"/>
      <c r="C2" s="2" t="s">
        <v>51</v>
      </c>
      <c r="D2" s="2" t="s">
        <v>52</v>
      </c>
      <c r="E2" s="3" t="s">
        <v>1</v>
      </c>
      <c r="F2" s="2" t="s">
        <v>53</v>
      </c>
      <c r="G2" s="2" t="s">
        <v>54</v>
      </c>
      <c r="H2" s="3" t="s">
        <v>1</v>
      </c>
    </row>
    <row r="3" spans="1:9" x14ac:dyDescent="0.25">
      <c r="A3" s="20" t="s">
        <v>2</v>
      </c>
      <c r="B3" s="4" t="s">
        <v>3</v>
      </c>
      <c r="C3" s="5" t="n">
        <v>77257.0</v>
      </c>
      <c r="D3" s="5" t="n">
        <v>8280.0</v>
      </c>
      <c r="E3" s="6" t="n">
        <f>IF(D3=0,0,((C3/D3)-1)*100)</f>
        <v>833.0555555555555</v>
      </c>
      <c r="F3" s="5" t="n">
        <v>77257.0</v>
      </c>
      <c r="G3" s="5" t="n">
        <v>8280.0</v>
      </c>
      <c r="H3" s="6" t="n">
        <f>IF(G3=0,0,((F3/G3)-1)*100)</f>
        <v>833.0555555555555</v>
      </c>
      <c r="I3" t="s">
        <v>55</v>
      </c>
    </row>
    <row r="4" spans="1:9" x14ac:dyDescent="0.25">
      <c r="A4" s="21"/>
      <c r="B4" s="4" t="s">
        <v>4</v>
      </c>
      <c r="C4" s="5" t="n">
        <v>29715.0</v>
      </c>
      <c r="D4" s="5" t="n">
        <v>1002.0</v>
      </c>
      <c r="E4" s="6" t="n">
        <f ref="E4:E43" si="0" t="shared">IF(D4=0,0,((C4/D4)-1)*100)</f>
        <v>2865.5688622754487</v>
      </c>
      <c r="F4" s="5" t="n">
        <v>29715.0</v>
      </c>
      <c r="G4" s="5" t="n">
        <v>1002.0</v>
      </c>
      <c r="H4" s="6" t="n">
        <f ref="H4:H43" si="1" t="shared">IF(G4=0,0,((F4/G4)-1)*100)</f>
        <v>2865.5688622754487</v>
      </c>
      <c r="I4" t="s">
        <v>55</v>
      </c>
    </row>
    <row r="5" spans="1:9" x14ac:dyDescent="0.25">
      <c r="A5" s="21"/>
      <c r="B5" s="4" t="s">
        <v>5</v>
      </c>
      <c r="C5" s="5" t="n">
        <v>224016.0</v>
      </c>
      <c r="D5" s="5" t="n">
        <v>16837.0</v>
      </c>
      <c r="E5" s="6" t="n">
        <f si="0" t="shared"/>
        <v>1230.4983072994003</v>
      </c>
      <c r="F5" s="5" t="n">
        <v>224016.0</v>
      </c>
      <c r="G5" s="5" t="n">
        <v>16837.0</v>
      </c>
      <c r="H5" s="6" t="n">
        <f si="1" t="shared"/>
        <v>1230.4983072994003</v>
      </c>
      <c r="I5" t="s">
        <v>55</v>
      </c>
    </row>
    <row r="6" spans="1:9" x14ac:dyDescent="0.25">
      <c r="A6" s="21"/>
      <c r="B6" s="4" t="s">
        <v>6</v>
      </c>
      <c r="C6" s="5" t="n">
        <v>423915.0</v>
      </c>
      <c r="D6" s="5" t="n">
        <v>36880.0</v>
      </c>
      <c r="E6" s="6" t="n">
        <f si="0" t="shared"/>
        <v>1049.4441431670282</v>
      </c>
      <c r="F6" s="5" t="n">
        <v>423915.0</v>
      </c>
      <c r="G6" s="5" t="n">
        <v>36880.0</v>
      </c>
      <c r="H6" s="6" t="n">
        <f si="1" t="shared"/>
        <v>1049.4441431670282</v>
      </c>
      <c r="I6" t="s">
        <v>55</v>
      </c>
    </row>
    <row r="7" spans="1:9" x14ac:dyDescent="0.25">
      <c r="A7" s="21"/>
      <c r="B7" s="4" t="s">
        <v>7</v>
      </c>
      <c r="C7" s="5" t="n">
        <v>95571.0</v>
      </c>
      <c r="D7" s="5" t="n">
        <v>11301.0</v>
      </c>
      <c r="E7" s="6" t="n">
        <f si="0" t="shared"/>
        <v>745.6862224581895</v>
      </c>
      <c r="F7" s="5" t="n">
        <v>95571.0</v>
      </c>
      <c r="G7" s="5" t="n">
        <v>11301.0</v>
      </c>
      <c r="H7" s="6" t="n">
        <f si="1" t="shared"/>
        <v>745.6862224581895</v>
      </c>
      <c r="I7" t="s">
        <v>55</v>
      </c>
    </row>
    <row r="8" spans="1:9" x14ac:dyDescent="0.25">
      <c r="A8" s="21"/>
      <c r="B8" s="4" t="s">
        <v>8</v>
      </c>
      <c r="C8" s="5" t="n">
        <v>28258.0</v>
      </c>
      <c r="D8" s="5" t="n">
        <v>10524.0</v>
      </c>
      <c r="E8" s="6" t="n">
        <f si="0" t="shared"/>
        <v>168.51007221588748</v>
      </c>
      <c r="F8" s="5" t="n">
        <v>28258.0</v>
      </c>
      <c r="G8" s="5" t="n">
        <v>10524.0</v>
      </c>
      <c r="H8" s="6" t="n">
        <f si="1" t="shared"/>
        <v>168.51007221588748</v>
      </c>
      <c r="I8" t="s">
        <v>55</v>
      </c>
    </row>
    <row r="9" spans="1:9" x14ac:dyDescent="0.25">
      <c r="A9" s="21"/>
      <c r="B9" s="4" t="s">
        <v>9</v>
      </c>
      <c r="C9" s="5" t="n">
        <v>23849.0</v>
      </c>
      <c r="D9" s="5" t="n">
        <v>4729.0</v>
      </c>
      <c r="E9" s="6" t="n">
        <f si="0" t="shared"/>
        <v>404.31380841615567</v>
      </c>
      <c r="F9" s="5" t="n">
        <v>23849.0</v>
      </c>
      <c r="G9" s="5" t="n">
        <v>4729.0</v>
      </c>
      <c r="H9" s="6" t="n">
        <f si="1" t="shared"/>
        <v>404.31380841615567</v>
      </c>
      <c r="I9" t="s">
        <v>55</v>
      </c>
    </row>
    <row r="10" spans="1:9" x14ac:dyDescent="0.25">
      <c r="A10" s="21"/>
      <c r="B10" s="4" t="s">
        <v>10</v>
      </c>
      <c r="C10" s="5" t="n">
        <v>71389.0</v>
      </c>
      <c r="D10" s="5" t="n">
        <v>14439.0</v>
      </c>
      <c r="E10" s="6" t="n">
        <f si="0" t="shared"/>
        <v>394.4178959761756</v>
      </c>
      <c r="F10" s="5" t="n">
        <v>71389.0</v>
      </c>
      <c r="G10" s="5" t="n">
        <v>14439.0</v>
      </c>
      <c r="H10" s="6" t="n">
        <f si="1" t="shared"/>
        <v>394.4178959761756</v>
      </c>
      <c r="I10" t="s">
        <v>55</v>
      </c>
    </row>
    <row r="11" spans="1:9" x14ac:dyDescent="0.25">
      <c r="A11" s="21"/>
      <c r="B11" s="4" t="s">
        <v>11</v>
      </c>
      <c r="C11" s="5" t="n">
        <v>19993.0</v>
      </c>
      <c r="D11" s="5" t="n">
        <v>3591.0</v>
      </c>
      <c r="E11" s="6" t="n">
        <f si="0" t="shared"/>
        <v>456.7529935950988</v>
      </c>
      <c r="F11" s="5" t="n">
        <v>19993.0</v>
      </c>
      <c r="G11" s="5" t="n">
        <v>3591.0</v>
      </c>
      <c r="H11" s="6" t="n">
        <f si="1" t="shared"/>
        <v>456.7529935950988</v>
      </c>
      <c r="I11" t="s">
        <v>55</v>
      </c>
    </row>
    <row r="12" spans="1:9" x14ac:dyDescent="0.25">
      <c r="A12" s="21"/>
      <c r="B12" s="4" t="s">
        <v>12</v>
      </c>
      <c r="C12" s="5" t="n">
        <v>12483.0</v>
      </c>
      <c r="D12" s="5" t="n">
        <v>3081.0</v>
      </c>
      <c r="E12" s="6" t="n">
        <f si="0" t="shared"/>
        <v>305.1606621226874</v>
      </c>
      <c r="F12" s="5" t="n">
        <v>12483.0</v>
      </c>
      <c r="G12" s="5" t="n">
        <v>3081.0</v>
      </c>
      <c r="H12" s="6" t="n">
        <f si="1" t="shared"/>
        <v>305.1606621226874</v>
      </c>
      <c r="I12" t="s">
        <v>55</v>
      </c>
    </row>
    <row r="13" spans="1:9" x14ac:dyDescent="0.25">
      <c r="A13" s="21"/>
      <c r="B13" s="4" t="s">
        <v>13</v>
      </c>
      <c r="C13" s="5" t="n">
        <v>840.0</v>
      </c>
      <c r="D13" s="5" t="n">
        <v>2.0</v>
      </c>
      <c r="E13" s="6" t="n">
        <f si="0" t="shared"/>
        <v>41900.0</v>
      </c>
      <c r="F13" s="5" t="n">
        <v>840.0</v>
      </c>
      <c r="G13" s="5" t="n">
        <v>2.0</v>
      </c>
      <c r="H13" s="6" t="n">
        <f si="1" t="shared"/>
        <v>41900.0</v>
      </c>
      <c r="I13" t="s">
        <v>55</v>
      </c>
    </row>
    <row r="14" spans="1:9" x14ac:dyDescent="0.25">
      <c r="A14" s="21"/>
      <c r="B14" s="4" t="s">
        <v>14</v>
      </c>
      <c r="C14" s="5" t="n">
        <v>93811.0</v>
      </c>
      <c r="D14" s="5" t="n">
        <v>16085.0</v>
      </c>
      <c r="E14" s="6" t="n">
        <f si="0" t="shared"/>
        <v>483.2203916692571</v>
      </c>
      <c r="F14" s="5" t="n">
        <v>93811.0</v>
      </c>
      <c r="G14" s="5" t="n">
        <v>16085.0</v>
      </c>
      <c r="H14" s="6" t="n">
        <f si="1" t="shared"/>
        <v>483.2203916692571</v>
      </c>
      <c r="I14" t="s">
        <v>55</v>
      </c>
    </row>
    <row r="15" spans="1:9" x14ac:dyDescent="0.25">
      <c r="A15" s="21"/>
      <c r="B15" s="4" t="s">
        <v>15</v>
      </c>
      <c r="C15" s="5" t="n">
        <v>653.0</v>
      </c>
      <c r="D15" s="5" t="n">
        <v>344.0</v>
      </c>
      <c r="E15" s="6" t="n">
        <f si="0" t="shared"/>
        <v>89.82558139534885</v>
      </c>
      <c r="F15" s="5" t="n">
        <v>653.0</v>
      </c>
      <c r="G15" s="5" t="n">
        <v>344.0</v>
      </c>
      <c r="H15" s="6" t="n">
        <f si="1" t="shared"/>
        <v>89.82558139534885</v>
      </c>
      <c r="I15" t="s">
        <v>55</v>
      </c>
    </row>
    <row r="16" spans="1:9" x14ac:dyDescent="0.25">
      <c r="A16" s="21"/>
      <c r="B16" s="4" t="s">
        <v>16</v>
      </c>
      <c r="C16" s="5" t="n">
        <v>3951.0</v>
      </c>
      <c r="D16" s="5" t="n">
        <v>1713.0</v>
      </c>
      <c r="E16" s="6" t="n">
        <f si="0" t="shared"/>
        <v>130.6479859894921</v>
      </c>
      <c r="F16" s="5" t="n">
        <v>3951.0</v>
      </c>
      <c r="G16" s="5" t="n">
        <v>1713.0</v>
      </c>
      <c r="H16" s="6" t="n">
        <f si="1" t="shared"/>
        <v>130.6479859894921</v>
      </c>
      <c r="I16" t="s">
        <v>55</v>
      </c>
    </row>
    <row r="17" spans="1:9" x14ac:dyDescent="0.25">
      <c r="A17" s="21"/>
      <c r="B17" s="4" t="s">
        <v>17</v>
      </c>
      <c r="C17" s="5" t="n">
        <v>13770.0</v>
      </c>
      <c r="D17" s="5" t="n">
        <v>3519.0</v>
      </c>
      <c r="E17" s="6" t="n">
        <f si="0" t="shared"/>
        <v>291.30434782608694</v>
      </c>
      <c r="F17" s="5" t="n">
        <v>13770.0</v>
      </c>
      <c r="G17" s="5" t="n">
        <v>3519.0</v>
      </c>
      <c r="H17" s="6" t="n">
        <f si="1" t="shared"/>
        <v>291.30434782608694</v>
      </c>
      <c r="I17" t="s">
        <v>55</v>
      </c>
    </row>
    <row r="18" spans="1:9" x14ac:dyDescent="0.25">
      <c r="A18" s="21"/>
      <c r="B18" s="4" t="s">
        <v>18</v>
      </c>
      <c r="C18" s="5" t="n">
        <v>7205.0</v>
      </c>
      <c r="D18" s="5" t="n">
        <v>2653.0</v>
      </c>
      <c r="E18" s="6" t="n">
        <f si="0" t="shared"/>
        <v>171.57934413871087</v>
      </c>
      <c r="F18" s="5" t="n">
        <v>7205.0</v>
      </c>
      <c r="G18" s="5" t="n">
        <v>2653.0</v>
      </c>
      <c r="H18" s="6" t="n">
        <f si="1" t="shared"/>
        <v>171.57934413871087</v>
      </c>
      <c r="I18" t="s">
        <v>55</v>
      </c>
    </row>
    <row r="19" spans="1:9" x14ac:dyDescent="0.25">
      <c r="A19" s="21"/>
      <c r="B19" s="4" t="s">
        <v>19</v>
      </c>
      <c r="C19" s="5" t="n">
        <f>C20-C3-C4-C5-C6-C7-C8-C9-C10-C11-C12-C13-C14-C15-C16-C17-C18</f>
        <v>130.0</v>
      </c>
      <c r="D19" s="5" t="n">
        <f>D20-D3-D4-D5-D6-D7-D8-D9-D10-D11-D12-D13-D14-D15-D16-D17-D18</f>
        <v>67.0</v>
      </c>
      <c r="E19" s="6" t="n">
        <f si="0" t="shared"/>
        <v>94.02985074626866</v>
      </c>
      <c r="F19" s="5" t="n">
        <f>F20-F3-F4-F5-F6-F7-F8-F9-F10-F11-F12-F13-F14-F15-F16-F17-F18</f>
        <v>130.0</v>
      </c>
      <c r="G19" s="5" t="n">
        <f>G20-G3-G4-G5-G6-G7-G8-G9-G10-G11-G12-G13-G14-G15-G16-G17-G18</f>
        <v>67.0</v>
      </c>
      <c r="H19" s="6" t="n">
        <f si="1" t="shared"/>
        <v>94.02985074626866</v>
      </c>
      <c r="I19" t="s">
        <v>55</v>
      </c>
    </row>
    <row r="20" spans="1:9" x14ac:dyDescent="0.25">
      <c r="A20" s="22"/>
      <c r="B20" s="4" t="s">
        <v>20</v>
      </c>
      <c r="C20" s="5" t="n">
        <v>1126806.0</v>
      </c>
      <c r="D20" s="5" t="n">
        <v>135047.0</v>
      </c>
      <c r="E20" s="6" t="n">
        <f si="0" t="shared"/>
        <v>734.3806230423481</v>
      </c>
      <c r="F20" s="5" t="n">
        <v>1126806.0</v>
      </c>
      <c r="G20" s="5" t="n">
        <v>135047.0</v>
      </c>
      <c r="H20" s="6" t="n">
        <f si="1" t="shared"/>
        <v>734.3806230423481</v>
      </c>
      <c r="I20" t="s">
        <v>55</v>
      </c>
    </row>
    <row r="21" spans="1:9" x14ac:dyDescent="0.25">
      <c r="A21" s="23" t="s">
        <v>21</v>
      </c>
      <c r="B21" s="4" t="s">
        <v>22</v>
      </c>
      <c r="C21" s="5" t="n">
        <v>36637.0</v>
      </c>
      <c r="D21" s="5" t="n">
        <v>21217.0</v>
      </c>
      <c r="E21" s="6" t="n">
        <f si="0" t="shared"/>
        <v>72.67756987321488</v>
      </c>
      <c r="F21" s="5" t="n">
        <v>36637.0</v>
      </c>
      <c r="G21" s="5" t="n">
        <v>21217.0</v>
      </c>
      <c r="H21" s="6" t="n">
        <f si="1" t="shared"/>
        <v>72.67756987321488</v>
      </c>
      <c r="I21" t="s">
        <v>55</v>
      </c>
    </row>
    <row r="22" spans="1:9" x14ac:dyDescent="0.25">
      <c r="A22" s="21"/>
      <c r="B22" s="4" t="s">
        <v>23</v>
      </c>
      <c r="C22" s="5" t="n">
        <v>5905.0</v>
      </c>
      <c r="D22" s="5" t="n">
        <v>3208.0</v>
      </c>
      <c r="E22" s="6" t="n">
        <f si="0" t="shared"/>
        <v>84.07107231920199</v>
      </c>
      <c r="F22" s="5" t="n">
        <v>5905.0</v>
      </c>
      <c r="G22" s="5" t="n">
        <v>3208.0</v>
      </c>
      <c r="H22" s="6" t="n">
        <f si="1" t="shared"/>
        <v>84.07107231920199</v>
      </c>
      <c r="I22" t="s">
        <v>55</v>
      </c>
    </row>
    <row r="23" spans="1:9" x14ac:dyDescent="0.25">
      <c r="A23" s="21"/>
      <c r="B23" s="4" t="s">
        <v>24</v>
      </c>
      <c r="C23" s="5" t="n">
        <f>C24-C21-C22</f>
        <v>14.0</v>
      </c>
      <c r="D23" s="5" t="n">
        <f>D24-D21-D22</f>
        <v>7.0</v>
      </c>
      <c r="E23" s="6" t="n">
        <f si="0" t="shared"/>
        <v>100.0</v>
      </c>
      <c r="F23" s="5" t="n">
        <f>F24-F21-F22</f>
        <v>14.0</v>
      </c>
      <c r="G23" s="5" t="n">
        <f>G24-G21-G22</f>
        <v>7.0</v>
      </c>
      <c r="H23" s="6" t="n">
        <f si="1" t="shared"/>
        <v>100.0</v>
      </c>
      <c r="I23" t="s">
        <v>55</v>
      </c>
    </row>
    <row r="24" spans="1:9" x14ac:dyDescent="0.25">
      <c r="A24" s="22"/>
      <c r="B24" s="4" t="s">
        <v>25</v>
      </c>
      <c r="C24" s="5" t="n">
        <v>42556.0</v>
      </c>
      <c r="D24" s="5" t="n">
        <v>24432.0</v>
      </c>
      <c r="E24" s="6" t="n">
        <f si="0" t="shared"/>
        <v>74.18140144073347</v>
      </c>
      <c r="F24" s="5" t="n">
        <v>42556.0</v>
      </c>
      <c r="G24" s="5" t="n">
        <v>24432.0</v>
      </c>
      <c r="H24" s="6" t="n">
        <f si="1" t="shared"/>
        <v>74.18140144073347</v>
      </c>
      <c r="I24" t="s">
        <v>55</v>
      </c>
    </row>
    <row r="25" spans="1:9" x14ac:dyDescent="0.25">
      <c r="A25" s="23" t="s">
        <v>26</v>
      </c>
      <c r="B25" s="4" t="s">
        <v>27</v>
      </c>
      <c r="C25" s="5" t="n">
        <v>5589.0</v>
      </c>
      <c r="D25" s="5" t="n">
        <v>2177.0</v>
      </c>
      <c r="E25" s="6" t="n">
        <f si="0" t="shared"/>
        <v>156.72944418925127</v>
      </c>
      <c r="F25" s="5" t="n">
        <v>5589.0</v>
      </c>
      <c r="G25" s="5" t="n">
        <v>2177.0</v>
      </c>
      <c r="H25" s="6" t="n">
        <f si="1" t="shared"/>
        <v>156.72944418925127</v>
      </c>
      <c r="I25" t="s">
        <v>55</v>
      </c>
    </row>
    <row r="26" spans="1:9" x14ac:dyDescent="0.25">
      <c r="A26" s="21"/>
      <c r="B26" s="4" t="s">
        <v>28</v>
      </c>
      <c r="C26" s="5" t="n">
        <v>8309.0</v>
      </c>
      <c r="D26" s="5" t="n">
        <v>2531.0</v>
      </c>
      <c r="E26" s="6" t="n">
        <f si="0" t="shared"/>
        <v>228.2892137495061</v>
      </c>
      <c r="F26" s="5" t="n">
        <v>8309.0</v>
      </c>
      <c r="G26" s="5" t="n">
        <v>2531.0</v>
      </c>
      <c r="H26" s="6" t="n">
        <f si="1" t="shared"/>
        <v>228.2892137495061</v>
      </c>
      <c r="I26" t="s">
        <v>55</v>
      </c>
    </row>
    <row r="27" spans="1:9" x14ac:dyDescent="0.25">
      <c r="A27" s="21"/>
      <c r="B27" s="4" t="s">
        <v>29</v>
      </c>
      <c r="C27" s="5" t="n">
        <v>6397.0</v>
      </c>
      <c r="D27" s="5" t="n">
        <v>508.0</v>
      </c>
      <c r="E27" s="6" t="n">
        <f si="0" t="shared"/>
        <v>1159.251968503937</v>
      </c>
      <c r="F27" s="5" t="n">
        <v>6397.0</v>
      </c>
      <c r="G27" s="5" t="n">
        <v>508.0</v>
      </c>
      <c r="H27" s="6" t="n">
        <f si="1" t="shared"/>
        <v>1159.251968503937</v>
      </c>
      <c r="I27" t="s">
        <v>55</v>
      </c>
    </row>
    <row r="28" spans="1:9" x14ac:dyDescent="0.25">
      <c r="A28" s="21"/>
      <c r="B28" s="4" t="s">
        <v>30</v>
      </c>
      <c r="C28" s="5" t="n">
        <v>2513.0</v>
      </c>
      <c r="D28" s="5" t="n">
        <v>1003.0</v>
      </c>
      <c r="E28" s="6" t="n">
        <f si="0" t="shared"/>
        <v>150.54835493519442</v>
      </c>
      <c r="F28" s="5" t="n">
        <v>2513.0</v>
      </c>
      <c r="G28" s="5" t="n">
        <v>1003.0</v>
      </c>
      <c r="H28" s="6" t="n">
        <f si="1" t="shared"/>
        <v>150.54835493519442</v>
      </c>
      <c r="I28" t="s">
        <v>55</v>
      </c>
    </row>
    <row r="29" spans="1:9" x14ac:dyDescent="0.25">
      <c r="A29" s="21"/>
      <c r="B29" s="4" t="s">
        <v>31</v>
      </c>
      <c r="C29" s="5" t="n">
        <v>39.0</v>
      </c>
      <c r="D29" s="5" t="n">
        <v>26.0</v>
      </c>
      <c r="E29" s="6" t="n">
        <f si="0" t="shared"/>
        <v>50.0</v>
      </c>
      <c r="F29" s="5" t="n">
        <v>39.0</v>
      </c>
      <c r="G29" s="5" t="n">
        <v>26.0</v>
      </c>
      <c r="H29" s="6" t="n">
        <f si="1" t="shared"/>
        <v>50.0</v>
      </c>
      <c r="I29" t="s">
        <v>55</v>
      </c>
    </row>
    <row r="30" spans="1:9" x14ac:dyDescent="0.25">
      <c r="A30" s="21"/>
      <c r="B30" s="4" t="s">
        <v>32</v>
      </c>
      <c r="C30" s="5" t="n">
        <v>2280.0</v>
      </c>
      <c r="D30" s="5" t="n">
        <v>951.0</v>
      </c>
      <c r="E30" s="6" t="n">
        <f si="0" t="shared"/>
        <v>139.74763406940065</v>
      </c>
      <c r="F30" s="5" t="n">
        <v>2280.0</v>
      </c>
      <c r="G30" s="5" t="n">
        <v>951.0</v>
      </c>
      <c r="H30" s="6" t="n">
        <f si="1" t="shared"/>
        <v>139.74763406940065</v>
      </c>
      <c r="I30" t="s">
        <v>55</v>
      </c>
    </row>
    <row r="31" spans="1:9" x14ac:dyDescent="0.25">
      <c r="A31" s="21"/>
      <c r="B31" s="4" t="s">
        <v>33</v>
      </c>
      <c r="C31" s="5" t="n">
        <v>6122.0</v>
      </c>
      <c r="D31" s="5" t="n">
        <v>766.0</v>
      </c>
      <c r="E31" s="6" t="n">
        <f si="0" t="shared"/>
        <v>699.2167101827677</v>
      </c>
      <c r="F31" s="5" t="n">
        <v>6122.0</v>
      </c>
      <c r="G31" s="5" t="n">
        <v>766.0</v>
      </c>
      <c r="H31" s="6" t="n">
        <f si="1" t="shared"/>
        <v>699.2167101827677</v>
      </c>
      <c r="I31" t="s">
        <v>55</v>
      </c>
    </row>
    <row r="32" spans="1:9" x14ac:dyDescent="0.25">
      <c r="A32" s="21"/>
      <c r="B32" s="4" t="s">
        <v>34</v>
      </c>
      <c r="C32" s="5" t="n">
        <f>C33-C25-C26-C27-C28-C29-C30-C31</f>
        <v>1992.0</v>
      </c>
      <c r="D32" s="5" t="n">
        <f>D33-D25-D26-D27-D28-D29-D30-D31</f>
        <v>106.0</v>
      </c>
      <c r="E32" s="6" t="n">
        <f si="0" t="shared"/>
        <v>1779.245283018868</v>
      </c>
      <c r="F32" s="5" t="n">
        <f>F33-F25-F26-F27-F28-F29-F30-F31</f>
        <v>1992.0</v>
      </c>
      <c r="G32" s="5" t="n">
        <f>G33-G25-G26-G27-G28-G29-G30-G31</f>
        <v>106.0</v>
      </c>
      <c r="H32" s="6" t="n">
        <f si="1" t="shared"/>
        <v>1779.245283018868</v>
      </c>
      <c r="I32" t="s">
        <v>55</v>
      </c>
    </row>
    <row r="33" spans="1:9" x14ac:dyDescent="0.25">
      <c r="A33" s="22"/>
      <c r="B33" s="4" t="s">
        <v>35</v>
      </c>
      <c r="C33" s="5" t="n">
        <v>33241.0</v>
      </c>
      <c r="D33" s="5" t="n">
        <v>8068.0</v>
      </c>
      <c r="E33" s="6" t="n">
        <f si="0" t="shared"/>
        <v>312.010411502231</v>
      </c>
      <c r="F33" s="5" t="n">
        <v>33241.0</v>
      </c>
      <c r="G33" s="5" t="n">
        <v>8068.0</v>
      </c>
      <c r="H33" s="6" t="n">
        <f si="1" t="shared"/>
        <v>312.010411502231</v>
      </c>
      <c r="I33" t="s">
        <v>55</v>
      </c>
    </row>
    <row r="34" spans="1:9" x14ac:dyDescent="0.25">
      <c r="A34" s="21" t="s">
        <v>36</v>
      </c>
      <c r="B34" s="4" t="s">
        <v>37</v>
      </c>
      <c r="C34" s="5" t="n">
        <v>11821.0</v>
      </c>
      <c r="D34" s="5" t="n">
        <v>3955.0</v>
      </c>
      <c r="E34" s="6" t="n">
        <f si="0" t="shared"/>
        <v>198.88748419721873</v>
      </c>
      <c r="F34" s="5" t="n">
        <v>11821.0</v>
      </c>
      <c r="G34" s="5" t="n">
        <v>3955.0</v>
      </c>
      <c r="H34" s="6" t="n">
        <f si="1" t="shared"/>
        <v>198.88748419721873</v>
      </c>
      <c r="I34" t="s">
        <v>55</v>
      </c>
    </row>
    <row r="35" spans="1:9" x14ac:dyDescent="0.25">
      <c r="A35" s="21"/>
      <c r="B35" s="4" t="s">
        <v>38</v>
      </c>
      <c r="C35" s="5" t="n">
        <v>2995.0</v>
      </c>
      <c r="D35" s="5" t="n">
        <v>724.0</v>
      </c>
      <c r="E35" s="6" t="n">
        <f si="0" t="shared"/>
        <v>313.6740331491713</v>
      </c>
      <c r="F35" s="5" t="n">
        <v>2995.0</v>
      </c>
      <c r="G35" s="5" t="n">
        <v>724.0</v>
      </c>
      <c r="H35" s="6" t="n">
        <f si="1" t="shared"/>
        <v>313.6740331491713</v>
      </c>
      <c r="I35" t="s">
        <v>55</v>
      </c>
    </row>
    <row r="36" spans="1:9" x14ac:dyDescent="0.25">
      <c r="A36" s="21"/>
      <c r="B36" s="4" t="s">
        <v>47</v>
      </c>
      <c r="C36" s="5" t="n">
        <v>637.0</v>
      </c>
      <c r="D36" s="5" t="n">
        <v>27.0</v>
      </c>
      <c r="E36" s="6" t="n">
        <f si="0" t="shared"/>
        <v>2259.259259259259</v>
      </c>
      <c r="F36" s="5" t="n">
        <v>637.0</v>
      </c>
      <c r="G36" s="5" t="n">
        <v>27.0</v>
      </c>
      <c r="H36" s="6" t="n">
        <f si="1" t="shared"/>
        <v>2259.259259259259</v>
      </c>
      <c r="I36" t="s">
        <v>55</v>
      </c>
    </row>
    <row r="37" spans="1:9" x14ac:dyDescent="0.25">
      <c r="A37" s="21"/>
      <c r="B37" s="7" t="s">
        <v>39</v>
      </c>
      <c r="C37" s="5" t="n">
        <f>C38-C34-C35-C36</f>
        <v>10.0</v>
      </c>
      <c r="D37" s="5" t="n">
        <f>D38-D34-D35-D36</f>
        <v>3.0</v>
      </c>
      <c r="E37" s="6" t="n">
        <f si="0" t="shared"/>
        <v>233.33333333333334</v>
      </c>
      <c r="F37" s="5" t="n">
        <f>F38-F34-F35-F36</f>
        <v>10.0</v>
      </c>
      <c r="G37" s="5" t="n">
        <f>G38-G34-G35-G36</f>
        <v>3.0</v>
      </c>
      <c r="H37" s="6" t="n">
        <f si="1" t="shared"/>
        <v>233.33333333333334</v>
      </c>
      <c r="I37" t="s">
        <v>55</v>
      </c>
    </row>
    <row r="38" spans="1:9" x14ac:dyDescent="0.25">
      <c r="A38" s="21"/>
      <c r="B38" s="7" t="s">
        <v>40</v>
      </c>
      <c r="C38" s="5" t="n">
        <v>15463.0</v>
      </c>
      <c r="D38" s="5" t="n">
        <v>4709.0</v>
      </c>
      <c r="E38" s="6" t="n">
        <f si="0" t="shared"/>
        <v>228.3712040772988</v>
      </c>
      <c r="F38" s="5" t="n">
        <v>15463.0</v>
      </c>
      <c r="G38" s="5" t="n">
        <v>4709.0</v>
      </c>
      <c r="H38" s="6" t="n">
        <f si="1" t="shared"/>
        <v>228.3712040772988</v>
      </c>
      <c r="I38" t="s">
        <v>55</v>
      </c>
    </row>
    <row customHeight="1" ht="20.100000000000001" r="39" spans="1:9" x14ac:dyDescent="0.25">
      <c r="A39" s="17" t="s">
        <v>41</v>
      </c>
      <c r="B39" s="8" t="s">
        <v>42</v>
      </c>
      <c r="C39" s="5" t="n">
        <v>7.0</v>
      </c>
      <c r="D39" s="5" t="n">
        <v>0.0</v>
      </c>
      <c r="E39" s="6" t="n">
        <f si="0" t="shared"/>
        <v>0.0</v>
      </c>
      <c r="F39" s="5" t="n">
        <v>7.0</v>
      </c>
      <c r="G39" s="5" t="n">
        <v>0.0</v>
      </c>
      <c r="H39" s="6" t="n">
        <f si="1" t="shared"/>
        <v>0.0</v>
      </c>
      <c r="I39" t="s">
        <v>55</v>
      </c>
    </row>
    <row customHeight="1" ht="20.100000000000001" r="40" spans="1:9" x14ac:dyDescent="0.25">
      <c r="A40" s="17"/>
      <c r="B40" s="8" t="s">
        <v>43</v>
      </c>
      <c r="C40" s="5" t="n">
        <f>C41-C39</f>
        <v>25.0</v>
      </c>
      <c r="D40" s="5" t="n">
        <f>D41-D39</f>
        <v>19.0</v>
      </c>
      <c r="E40" s="6" t="n">
        <f si="0" t="shared"/>
        <v>31.578947368421062</v>
      </c>
      <c r="F40" s="5" t="n">
        <f>F41-F39</f>
        <v>25.0</v>
      </c>
      <c r="G40" s="5" t="n">
        <f>G41-G39</f>
        <v>19.0</v>
      </c>
      <c r="H40" s="6" t="n">
        <f si="1" t="shared"/>
        <v>31.578947368421062</v>
      </c>
      <c r="I40" t="s">
        <v>55</v>
      </c>
    </row>
    <row customHeight="1" ht="20.100000000000001" r="41" spans="1:9" x14ac:dyDescent="0.25">
      <c r="A41" s="17"/>
      <c r="B41" s="7" t="s">
        <v>44</v>
      </c>
      <c r="C41" s="5" t="n">
        <v>32.0</v>
      </c>
      <c r="D41" s="5" t="n">
        <v>19.0</v>
      </c>
      <c r="E41" s="6" t="n">
        <f si="0" t="shared"/>
        <v>68.42105263157893</v>
      </c>
      <c r="F41" s="5" t="n">
        <v>32.0</v>
      </c>
      <c r="G41" s="5" t="n">
        <v>19.0</v>
      </c>
      <c r="H41" s="6" t="n">
        <f si="1" t="shared"/>
        <v>68.42105263157893</v>
      </c>
      <c r="I41" t="s">
        <v>55</v>
      </c>
    </row>
    <row r="42" spans="1:9" x14ac:dyDescent="0.25">
      <c r="A42" s="9"/>
      <c r="B42" s="4" t="s">
        <v>45</v>
      </c>
      <c r="C42" s="5" t="n">
        <v>545.0</v>
      </c>
      <c r="D42" s="5" t="n">
        <v>44.0</v>
      </c>
      <c r="E42" s="6" t="n">
        <f si="0" t="shared"/>
        <v>1138.6363636363637</v>
      </c>
      <c r="F42" s="5" t="n">
        <v>545.0</v>
      </c>
      <c r="G42" s="5" t="n">
        <v>44.0</v>
      </c>
      <c r="H42" s="6" t="n">
        <f si="1" t="shared"/>
        <v>1138.6363636363637</v>
      </c>
      <c r="I42" t="s">
        <v>55</v>
      </c>
    </row>
    <row r="43" spans="1:9" x14ac:dyDescent="0.25">
      <c r="A43" s="10"/>
      <c r="B43" s="4" t="s">
        <v>46</v>
      </c>
      <c r="C43" s="5" t="n">
        <f>C20+C24+C33+C38+C41+C42</f>
        <v>1218643.0</v>
      </c>
      <c r="D43" s="5" t="n">
        <f>D20+D24+D33+D38+D41+D42</f>
        <v>172319.0</v>
      </c>
      <c r="E43" s="6" t="n">
        <f si="0" t="shared"/>
        <v>607.2017595273882</v>
      </c>
      <c r="F43" s="5" t="n">
        <f>F20+F24+F33+F38+F41+F42</f>
        <v>1218643.0</v>
      </c>
      <c r="G43" s="5" t="n">
        <f>G20+G24+G33+G38+G41+G42</f>
        <v>172319.0</v>
      </c>
      <c r="H43" s="6" t="n">
        <f si="1" t="shared"/>
        <v>607.2017595273882</v>
      </c>
      <c r="I43" t="s">
        <v>55</v>
      </c>
    </row>
    <row r="44" spans="1:9" x14ac:dyDescent="0.25">
      <c r="A44" s="11" t="s">
        <v>49</v>
      </c>
      <c r="B44" s="12" t="s">
        <v>49</v>
      </c>
      <c r="C44" s="1" t="s">
        <v>49</v>
      </c>
      <c r="D44" s="1" t="s">
        <v>49</v>
      </c>
      <c r="E44" s="1" t="s">
        <v>49</v>
      </c>
      <c r="F44" s="13" t="s">
        <v>49</v>
      </c>
      <c r="G44" s="13" t="s">
        <v>49</v>
      </c>
      <c r="H44" s="13" t="s">
        <v>49</v>
      </c>
      <c r="I44" s="13" t="s">
        <v>55</v>
      </c>
    </row>
    <row customHeight="1" ht="75" r="45" spans="1:9" x14ac:dyDescent="0.25">
      <c r="A45" s="14" t="s">
        <v>48</v>
      </c>
      <c r="B45" s="15"/>
      <c r="C45" s="15"/>
      <c r="D45" s="15"/>
      <c r="E45" s="15"/>
      <c r="F45" s="15"/>
      <c r="G45" s="15"/>
      <c r="H45" s="16"/>
    </row>
  </sheetData>
  <mergeCells count="8">
    <mergeCell ref="A45:H45"/>
    <mergeCell ref="A39:A41"/>
    <mergeCell ref="A1:H1"/>
    <mergeCell ref="A2:B2"/>
    <mergeCell ref="A3:A20"/>
    <mergeCell ref="A21:A24"/>
    <mergeCell ref="A25:A33"/>
    <mergeCell ref="A34:A38"/>
  </mergeCells>
  <phoneticPr fontId="7" type="noConversion"/>
  <printOptions horizontalCentered="1"/>
  <pageMargins bottom="0.35433070866141736" footer="0.31496062992125984" header="0.31496062992125984" left="0.31496062992125984" right="0.35433070866141736" top="0.4"/>
  <pageSetup orientation="portrait" paperSize="9" r:id="rId1" scale="90"/>
  <ignoredErrors>
    <ignoredError formula="1" sqref="E19 E23 E32 E37 E40 E43"/>
  </ignoredError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4">
      <vt:variant>
        <vt:lpstr>工作表</vt:lpstr>
      </vt:variant>
      <vt:variant>
        <vt:i4>1</vt:i4>
      </vt:variant>
      <vt:variant>
        <vt:lpstr>已命名的範圍</vt:lpstr>
      </vt:variant>
      <vt:variant>
        <vt:i4>1</vt:i4>
      </vt:variant>
    </vt:vector>
  </HeadingPairs>
  <TitlesOfParts>
    <vt:vector baseType="lpstr" size="2">
      <vt:lpstr>出國按目的地</vt:lpstr>
      <vt:lpstr>出國按目的地!Print_Area</vt:lpstr>
    </vt:vector>
  </TitlesOfParts>
  <Company>more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2018-08-16T05:50:32Z</dcterms:created>
  <dc:creator>demi</dc:creator>
  <cp:lastModifiedBy>LOKI Chen</cp:lastModifiedBy>
  <cp:lastPrinted>2018-08-24T11:06:16Z</cp:lastPrinted>
  <dcterms:modified xsi:type="dcterms:W3CDTF">2024-02-22T06:43:17Z</dcterms:modified>
</cp:coreProperties>
</file>