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6B44A630-6329-475F-B9EB-E1C0BB0AAD61}" xr6:coauthVersionLast="37" xr6:coauthVersionMax="37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definedNames>
    <definedName name="solver_adj" localSheetId="0" hidden="1">Sheet1!$B$17:$N$20,Sheet1!$B$22:$B$25,Sheet1!$I$22:$I$25</definedName>
    <definedName name="solver_eng" localSheetId="0" hidden="1">1</definedName>
    <definedName name="solver_lhs1" localSheetId="0" hidden="1">Sheet1!$B$17</definedName>
    <definedName name="solver_lhs10" localSheetId="0" hidden="1">Sheet1!$G$19:$N$19</definedName>
    <definedName name="solver_lhs11" localSheetId="0" hidden="1">Sheet1!$I$22:$I$25</definedName>
    <definedName name="solver_lhs12" localSheetId="0" hidden="1">Sheet1!$I$22:$I$25</definedName>
    <definedName name="solver_lhs13" localSheetId="0" hidden="1">Sheet1!$M$24:$M$27</definedName>
    <definedName name="solver_lhs2" localSheetId="0" hidden="1">Sheet1!$B$20</definedName>
    <definedName name="solver_lhs3" localSheetId="0" hidden="1">Sheet1!$B$22:$B$25</definedName>
    <definedName name="solver_lhs4" localSheetId="0" hidden="1">Sheet1!$C$18:$N$18</definedName>
    <definedName name="solver_lhs5" localSheetId="0" hidden="1">Sheet1!$C$19:$E$19</definedName>
    <definedName name="solver_lhs6" localSheetId="0" hidden="1">Sheet1!$D$22</definedName>
    <definedName name="solver_lhs7" localSheetId="0" hidden="1">Sheet1!$D$24</definedName>
    <definedName name="solver_lhs8" localSheetId="0" hidden="1">Sheet1!$F$17</definedName>
    <definedName name="solver_lhs9" localSheetId="0" hidden="1">Sheet1!$F$20</definedName>
    <definedName name="solver_neg" localSheetId="0" hidden="1">1</definedName>
    <definedName name="solver_num" localSheetId="0" hidden="1">13</definedName>
    <definedName name="solver_opt" localSheetId="0" hidden="1">Sheet1!$D$11</definedName>
    <definedName name="solver_rel1" localSheetId="0" hidden="1">2</definedName>
    <definedName name="solver_rel10" localSheetId="0" hidden="1">2</definedName>
    <definedName name="solver_rel11" localSheetId="0" hidden="1">4</definedName>
    <definedName name="solver_rel12" localSheetId="0" hidden="1">3</definedName>
    <definedName name="solver_rel13" localSheetId="0" hidden="1">1</definedName>
    <definedName name="solver_rel2" localSheetId="0" hidden="1">2</definedName>
    <definedName name="solver_rel3" localSheetId="0" hidden="1">4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el8" localSheetId="0" hidden="1">2</definedName>
    <definedName name="solver_rel9" localSheetId="0" hidden="1">2</definedName>
    <definedName name="solver_rhs1" localSheetId="0" hidden="1">0</definedName>
    <definedName name="solver_rhs10" localSheetId="0" hidden="1">0</definedName>
    <definedName name="solver_rhs11" localSheetId="0" hidden="1">integer</definedName>
    <definedName name="solver_rhs12" localSheetId="0" hidden="1">0</definedName>
    <definedName name="solver_rhs13" localSheetId="0" hidden="1">Sheet1!$N$24:$N$27</definedName>
    <definedName name="solver_rhs2" localSheetId="0" hidden="1">0</definedName>
    <definedName name="solver_rhs3" localSheetId="0" hidden="1">integer</definedName>
    <definedName name="solver_rhs4" localSheetId="0" hidden="1">0</definedName>
    <definedName name="solver_rhs5" localSheetId="0" hidden="1">0</definedName>
    <definedName name="solver_rhs6" localSheetId="0" hidden="1">Sheet1!$E$22</definedName>
    <definedName name="solver_rhs7" localSheetId="0" hidden="1">Sheet1!$E$24</definedName>
    <definedName name="solver_rhs8" localSheetId="0" hidden="1">0</definedName>
    <definedName name="solver_rhs9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5" i="1" l="1"/>
  <c r="M27" i="1"/>
  <c r="M26" i="1"/>
  <c r="M24" i="1"/>
  <c r="N27" i="1"/>
  <c r="N26" i="1"/>
  <c r="N25" i="1"/>
  <c r="N24" i="1"/>
  <c r="D24" i="1"/>
  <c r="D22" i="1"/>
</calcChain>
</file>

<file path=xl/sharedStrings.xml><?xml version="1.0" encoding="utf-8"?>
<sst xmlns="http://schemas.openxmlformats.org/spreadsheetml/2006/main" count="79" uniqueCount="45">
  <si>
    <t>type of tankers</t>
  </si>
  <si>
    <t>Cap.Acidic</t>
  </si>
  <si>
    <t>Cap.Caustic</t>
  </si>
  <si>
    <t>Onhand</t>
  </si>
  <si>
    <t>A</t>
  </si>
  <si>
    <t>B</t>
  </si>
  <si>
    <t>C</t>
  </si>
  <si>
    <t>D</t>
  </si>
  <si>
    <t>Routes</t>
  </si>
  <si>
    <t>Distance</t>
  </si>
  <si>
    <t>Duration</t>
  </si>
  <si>
    <t>Teesside-</t>
  </si>
  <si>
    <t>Huddersfield</t>
  </si>
  <si>
    <t>Blackpool</t>
  </si>
  <si>
    <t>Blackpool-</t>
  </si>
  <si>
    <t>Huddersfield-</t>
  </si>
  <si>
    <t>Tesside</t>
  </si>
  <si>
    <t>Manchester A</t>
  </si>
  <si>
    <t>Manchester B</t>
  </si>
  <si>
    <t>Manchester C</t>
  </si>
  <si>
    <t>Chester</t>
  </si>
  <si>
    <t>Chester-</t>
  </si>
  <si>
    <t>Cardiff</t>
  </si>
  <si>
    <t>London</t>
  </si>
  <si>
    <t>London-</t>
  </si>
  <si>
    <t>Grimsby</t>
  </si>
  <si>
    <t>Hull</t>
  </si>
  <si>
    <t>No.</t>
  </si>
  <si>
    <t>Depots</t>
  </si>
  <si>
    <t>Teesside</t>
  </si>
  <si>
    <t>Tankers\Routes</t>
  </si>
  <si>
    <t>A Change</t>
  </si>
  <si>
    <t>B Change</t>
  </si>
  <si>
    <t>C Change</t>
  </si>
  <si>
    <t>D Change</t>
  </si>
  <si>
    <t>A Buy</t>
  </si>
  <si>
    <t>B Buy</t>
  </si>
  <si>
    <t>C Buy</t>
  </si>
  <si>
    <t>D Buy</t>
  </si>
  <si>
    <t>Change A-B</t>
  </si>
  <si>
    <t>Change C-D</t>
  </si>
  <si>
    <t>constraints 1</t>
  </si>
  <si>
    <t>Constraint 2</t>
  </si>
  <si>
    <t>Total time:</t>
  </si>
  <si>
    <t>Restrictions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</si>
</sst>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0" borderId="11" xfId="0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4" xfId="0" applyFill="1" applyBorder="1"/>
    <xf numFmtId="0" fontId="0" fillId="0" borderId="6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8" xfId="0" applyFill="1" applyBorder="1"/>
    <xf numFmtId="0" fontId="0" fillId="5" borderId="1" xfId="0" applyFill="1" applyBorder="1"/>
    <xf numFmtId="0" fontId="0" fillId="4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4" borderId="0" xfId="0" applyFill="1" applyBorder="1"/>
    <xf numFmtId="0" fontId="0" fillId="5" borderId="5" xfId="0" applyFill="1" applyBorder="1"/>
    <xf numFmtId="0" fontId="0" fillId="5" borderId="6" xfId="0" applyFill="1" applyBorder="1"/>
    <xf numFmtId="0" fontId="0" fillId="4" borderId="7" xfId="0" applyFill="1" applyBorder="1"/>
    <xf numFmtId="0" fontId="0" fillId="5" borderId="8" xfId="0" applyFill="1" applyBorder="1"/>
    <xf numFmtId="0" fontId="0" fillId="3" borderId="2" xfId="0" applyFill="1" applyBorder="1"/>
    <xf numFmtId="0" fontId="0" fillId="3" borderId="0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topLeftCell="A18" workbookViewId="0">
      <selection activeCell="L22" sqref="L22:N27"/>
    </sheetView>
  </sheetViews>
  <sheetFormatPr defaultRowHeight="14.5" x14ac:dyDescent="0.35"/>
  <cols>
    <col min="1" max="1" width="13.6328125" customWidth="1"/>
    <col min="2" max="2" width="9.36328125" customWidth="1"/>
    <col min="3" max="3" width="11" customWidth="1"/>
    <col min="4" max="4" width="7.6328125" customWidth="1"/>
    <col min="6" max="6" width="6.54296875" customWidth="1"/>
    <col min="8" max="8" width="12.26953125" customWidth="1"/>
    <col min="9" max="9" width="11.7265625" customWidth="1"/>
    <col min="12" max="12" width="10.453125" customWidth="1"/>
    <col min="13" max="13" width="9.7265625" customWidth="1"/>
    <col min="14" max="14" width="10.453125" customWidth="1"/>
    <col min="15" max="15" width="13" customWidth="1"/>
    <col min="16" max="16" width="12.453125" customWidth="1"/>
  </cols>
  <sheetData>
    <row r="1" spans="1:17" x14ac:dyDescent="0.35">
      <c r="A1" s="1" t="s">
        <v>0</v>
      </c>
      <c r="B1" s="2" t="s">
        <v>1</v>
      </c>
      <c r="C1" s="2" t="s">
        <v>2</v>
      </c>
      <c r="D1" s="3" t="s">
        <v>3</v>
      </c>
      <c r="F1" s="1" t="s">
        <v>8</v>
      </c>
      <c r="G1" s="2"/>
      <c r="H1" s="2"/>
      <c r="I1" s="2"/>
      <c r="J1" s="2"/>
      <c r="K1" s="2" t="s">
        <v>9</v>
      </c>
      <c r="L1" s="10" t="s">
        <v>10</v>
      </c>
      <c r="N1" s="1" t="s">
        <v>27</v>
      </c>
      <c r="O1" s="10" t="s">
        <v>28</v>
      </c>
    </row>
    <row r="2" spans="1:17" x14ac:dyDescent="0.35">
      <c r="A2" s="4" t="s">
        <v>4</v>
      </c>
      <c r="B2" s="5">
        <v>16</v>
      </c>
      <c r="C2" s="5">
        <v>0</v>
      </c>
      <c r="D2" s="6">
        <v>1</v>
      </c>
      <c r="F2" s="4">
        <v>1</v>
      </c>
      <c r="G2" s="5" t="s">
        <v>11</v>
      </c>
      <c r="H2" s="5" t="s">
        <v>12</v>
      </c>
      <c r="I2" s="5"/>
      <c r="J2" s="5"/>
      <c r="K2" s="5">
        <v>260</v>
      </c>
      <c r="L2" s="6">
        <v>11</v>
      </c>
      <c r="N2" s="4">
        <v>1</v>
      </c>
      <c r="O2" s="6" t="s">
        <v>13</v>
      </c>
    </row>
    <row r="3" spans="1:17" x14ac:dyDescent="0.35">
      <c r="A3" s="4" t="s">
        <v>5</v>
      </c>
      <c r="B3" s="5">
        <v>0</v>
      </c>
      <c r="C3" s="5">
        <v>16</v>
      </c>
      <c r="D3" s="6">
        <v>5</v>
      </c>
      <c r="F3" s="4">
        <v>2</v>
      </c>
      <c r="G3" s="5" t="s">
        <v>11</v>
      </c>
      <c r="H3" s="5" t="s">
        <v>13</v>
      </c>
      <c r="I3" s="5"/>
      <c r="J3" s="5"/>
      <c r="K3" s="5">
        <v>450</v>
      </c>
      <c r="L3" s="6">
        <v>13</v>
      </c>
      <c r="N3" s="4">
        <v>2</v>
      </c>
      <c r="O3" s="6" t="s">
        <v>22</v>
      </c>
    </row>
    <row r="4" spans="1:17" x14ac:dyDescent="0.35">
      <c r="A4" s="4" t="s">
        <v>6</v>
      </c>
      <c r="B4" s="5">
        <v>6</v>
      </c>
      <c r="C4" s="5">
        <v>16</v>
      </c>
      <c r="D4" s="6">
        <v>6</v>
      </c>
      <c r="F4" s="4">
        <v>3</v>
      </c>
      <c r="G4" s="5" t="s">
        <v>11</v>
      </c>
      <c r="H4" s="5" t="s">
        <v>14</v>
      </c>
      <c r="I4" s="5" t="s">
        <v>15</v>
      </c>
      <c r="J4" s="5" t="s">
        <v>16</v>
      </c>
      <c r="K4" s="5">
        <v>480</v>
      </c>
      <c r="L4" s="6">
        <v>15</v>
      </c>
      <c r="N4" s="4">
        <v>3</v>
      </c>
      <c r="O4" s="6" t="s">
        <v>20</v>
      </c>
    </row>
    <row r="5" spans="1:17" ht="15" thickBot="1" x14ac:dyDescent="0.4">
      <c r="A5" s="7" t="s">
        <v>7</v>
      </c>
      <c r="B5" s="8">
        <v>16</v>
      </c>
      <c r="C5" s="8">
        <v>6</v>
      </c>
      <c r="D5" s="9">
        <v>0</v>
      </c>
      <c r="F5" s="4">
        <v>4</v>
      </c>
      <c r="G5" s="5" t="s">
        <v>11</v>
      </c>
      <c r="H5" s="5" t="s">
        <v>17</v>
      </c>
      <c r="I5" s="5"/>
      <c r="J5" s="5"/>
      <c r="K5" s="5">
        <v>340</v>
      </c>
      <c r="L5" s="6">
        <v>13</v>
      </c>
      <c r="N5" s="4">
        <v>4</v>
      </c>
      <c r="O5" s="6" t="s">
        <v>25</v>
      </c>
    </row>
    <row r="6" spans="1:17" x14ac:dyDescent="0.35">
      <c r="F6" s="4">
        <v>5</v>
      </c>
      <c r="G6" s="5" t="s">
        <v>11</v>
      </c>
      <c r="H6" s="5" t="s">
        <v>18</v>
      </c>
      <c r="I6" s="5"/>
      <c r="J6" s="5"/>
      <c r="K6" s="5">
        <v>355</v>
      </c>
      <c r="L6" s="6">
        <v>12</v>
      </c>
      <c r="N6" s="4">
        <v>5</v>
      </c>
      <c r="O6" s="6" t="s">
        <v>12</v>
      </c>
    </row>
    <row r="7" spans="1:17" x14ac:dyDescent="0.35">
      <c r="F7" s="4">
        <v>6</v>
      </c>
      <c r="G7" s="5" t="s">
        <v>11</v>
      </c>
      <c r="H7" s="5" t="s">
        <v>19</v>
      </c>
      <c r="I7" s="5"/>
      <c r="J7" s="5"/>
      <c r="K7" s="5">
        <v>370</v>
      </c>
      <c r="L7" s="6">
        <v>12</v>
      </c>
      <c r="N7" s="4">
        <v>6</v>
      </c>
      <c r="O7" s="6" t="s">
        <v>26</v>
      </c>
    </row>
    <row r="8" spans="1:17" x14ac:dyDescent="0.35">
      <c r="F8" s="4">
        <v>7</v>
      </c>
      <c r="G8" s="5" t="s">
        <v>11</v>
      </c>
      <c r="H8" s="5" t="s">
        <v>20</v>
      </c>
      <c r="I8" s="5"/>
      <c r="J8" s="5"/>
      <c r="K8" s="5">
        <v>515</v>
      </c>
      <c r="L8" s="6">
        <v>23</v>
      </c>
      <c r="N8" s="4">
        <v>7</v>
      </c>
      <c r="O8" s="6" t="s">
        <v>23</v>
      </c>
    </row>
    <row r="9" spans="1:17" x14ac:dyDescent="0.35">
      <c r="F9" s="4">
        <v>8</v>
      </c>
      <c r="G9" s="5" t="s">
        <v>11</v>
      </c>
      <c r="H9" s="5" t="s">
        <v>21</v>
      </c>
      <c r="I9" s="5" t="s">
        <v>15</v>
      </c>
      <c r="J9" s="5" t="s">
        <v>16</v>
      </c>
      <c r="K9" s="5">
        <v>550</v>
      </c>
      <c r="L9" s="6">
        <v>24</v>
      </c>
      <c r="N9" s="4">
        <v>8</v>
      </c>
      <c r="O9" s="6" t="s">
        <v>17</v>
      </c>
    </row>
    <row r="10" spans="1:17" x14ac:dyDescent="0.35">
      <c r="F10" s="4">
        <v>9</v>
      </c>
      <c r="G10" s="5" t="s">
        <v>11</v>
      </c>
      <c r="H10" s="5" t="s">
        <v>22</v>
      </c>
      <c r="I10" s="5"/>
      <c r="J10" s="5"/>
      <c r="K10" s="5">
        <v>840</v>
      </c>
      <c r="L10" s="6">
        <v>30</v>
      </c>
      <c r="N10" s="4">
        <v>9</v>
      </c>
      <c r="O10" s="6" t="s">
        <v>18</v>
      </c>
    </row>
    <row r="11" spans="1:17" x14ac:dyDescent="0.35">
      <c r="F11" s="4">
        <v>10</v>
      </c>
      <c r="G11" s="5" t="s">
        <v>11</v>
      </c>
      <c r="H11" s="5" t="s">
        <v>23</v>
      </c>
      <c r="I11" s="5"/>
      <c r="J11" s="5"/>
      <c r="K11" s="5">
        <v>770</v>
      </c>
      <c r="L11" s="6">
        <v>26</v>
      </c>
      <c r="N11" s="4">
        <v>10</v>
      </c>
      <c r="O11" s="6" t="s">
        <v>19</v>
      </c>
    </row>
    <row r="12" spans="1:17" ht="15" thickBot="1" x14ac:dyDescent="0.4">
      <c r="F12" s="4">
        <v>11</v>
      </c>
      <c r="G12" s="5" t="s">
        <v>11</v>
      </c>
      <c r="H12" s="5" t="s">
        <v>24</v>
      </c>
      <c r="I12" s="5" t="s">
        <v>15</v>
      </c>
      <c r="J12" s="5" t="s">
        <v>16</v>
      </c>
      <c r="K12" s="5">
        <v>820</v>
      </c>
      <c r="L12" s="6">
        <v>30</v>
      </c>
      <c r="N12" s="7">
        <v>11</v>
      </c>
      <c r="O12" s="9" t="s">
        <v>29</v>
      </c>
    </row>
    <row r="13" spans="1:17" x14ac:dyDescent="0.35">
      <c r="F13" s="4">
        <v>12</v>
      </c>
      <c r="G13" s="5" t="s">
        <v>11</v>
      </c>
      <c r="H13" s="5" t="s">
        <v>25</v>
      </c>
      <c r="I13" s="5"/>
      <c r="J13" s="5"/>
      <c r="K13" s="5">
        <v>435</v>
      </c>
      <c r="L13" s="6">
        <v>13</v>
      </c>
    </row>
    <row r="14" spans="1:17" ht="15" thickBot="1" x14ac:dyDescent="0.4">
      <c r="F14" s="7">
        <v>13</v>
      </c>
      <c r="G14" s="8" t="s">
        <v>11</v>
      </c>
      <c r="H14" s="8" t="s">
        <v>26</v>
      </c>
      <c r="I14" s="8"/>
      <c r="J14" s="8"/>
      <c r="K14" s="8">
        <v>305</v>
      </c>
      <c r="L14" s="9">
        <v>11</v>
      </c>
    </row>
    <row r="15" spans="1:17" ht="15" thickBot="1" x14ac:dyDescent="0.4">
      <c r="N15" s="5"/>
      <c r="O15" s="5"/>
      <c r="P15" s="5"/>
      <c r="Q15" s="5"/>
    </row>
    <row r="16" spans="1:17" ht="15" thickBot="1" x14ac:dyDescent="0.4">
      <c r="A16" s="11" t="s">
        <v>30</v>
      </c>
      <c r="B16" s="2">
        <v>1</v>
      </c>
      <c r="C16" s="2">
        <v>2</v>
      </c>
      <c r="D16" s="2">
        <v>3</v>
      </c>
      <c r="E16" s="2">
        <v>4</v>
      </c>
      <c r="F16" s="2">
        <v>5</v>
      </c>
      <c r="G16" s="2">
        <v>6</v>
      </c>
      <c r="H16" s="2">
        <v>7</v>
      </c>
      <c r="I16" s="2">
        <v>8</v>
      </c>
      <c r="J16" s="2">
        <v>9</v>
      </c>
      <c r="K16" s="2">
        <v>10</v>
      </c>
      <c r="L16" s="2">
        <v>11</v>
      </c>
      <c r="M16" s="2">
        <v>12</v>
      </c>
      <c r="N16" s="10">
        <v>13</v>
      </c>
      <c r="O16" s="5"/>
      <c r="P16" s="5"/>
      <c r="Q16" s="5"/>
    </row>
    <row r="17" spans="1:17" x14ac:dyDescent="0.35">
      <c r="A17" s="12" t="s">
        <v>4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5"/>
      <c r="P17" s="5"/>
      <c r="Q17" s="5"/>
    </row>
    <row r="18" spans="1:17" x14ac:dyDescent="0.35">
      <c r="A18" s="12" t="s">
        <v>5</v>
      </c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8"/>
      <c r="O18" s="5"/>
      <c r="P18" s="5"/>
      <c r="Q18" s="5"/>
    </row>
    <row r="19" spans="1:17" x14ac:dyDescent="0.35">
      <c r="A19" s="12" t="s">
        <v>6</v>
      </c>
      <c r="B19" s="16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8"/>
      <c r="O19" s="5"/>
      <c r="P19" s="5"/>
      <c r="Q19" s="5"/>
    </row>
    <row r="20" spans="1:17" ht="15" thickBot="1" x14ac:dyDescent="0.4">
      <c r="A20" s="19" t="s">
        <v>7</v>
      </c>
      <c r="B20" s="20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2"/>
      <c r="O20" s="5"/>
      <c r="P20" s="5"/>
      <c r="Q20" s="5"/>
    </row>
    <row r="21" spans="1:17" ht="15" thickBot="1" x14ac:dyDescent="0.4">
      <c r="A21" s="23"/>
      <c r="B21" s="5"/>
      <c r="C21" s="41" t="s">
        <v>41</v>
      </c>
      <c r="D21" s="2"/>
      <c r="E21" s="10"/>
      <c r="N21" s="5"/>
      <c r="O21" s="5"/>
      <c r="P21" s="5"/>
      <c r="Q21" s="5"/>
    </row>
    <row r="22" spans="1:17" x14ac:dyDescent="0.35">
      <c r="A22" s="24" t="s">
        <v>31</v>
      </c>
      <c r="B22" s="39"/>
      <c r="C22" s="30" t="s">
        <v>39</v>
      </c>
      <c r="D22" s="31">
        <f>SUM(B22,B23)</f>
        <v>0</v>
      </c>
      <c r="E22" s="32">
        <v>0</v>
      </c>
      <c r="H22" s="1" t="s">
        <v>35</v>
      </c>
      <c r="I22" s="27"/>
      <c r="L22" s="41" t="s">
        <v>42</v>
      </c>
      <c r="M22" s="2"/>
      <c r="N22" s="10"/>
      <c r="O22" s="5"/>
      <c r="P22" s="5"/>
      <c r="Q22" s="5"/>
    </row>
    <row r="23" spans="1:17" x14ac:dyDescent="0.35">
      <c r="A23" s="25" t="s">
        <v>32</v>
      </c>
      <c r="B23" s="40"/>
      <c r="C23" s="33"/>
      <c r="D23" s="34"/>
      <c r="E23" s="35"/>
      <c r="H23" s="4" t="s">
        <v>36</v>
      </c>
      <c r="I23" s="28"/>
      <c r="L23" s="4" t="s">
        <v>43</v>
      </c>
      <c r="M23" s="5"/>
      <c r="N23" s="6" t="s">
        <v>44</v>
      </c>
      <c r="O23" s="5"/>
      <c r="P23" s="5"/>
      <c r="Q23" s="5"/>
    </row>
    <row r="24" spans="1:17" ht="15" thickBot="1" x14ac:dyDescent="0.4">
      <c r="A24" s="25" t="s">
        <v>33</v>
      </c>
      <c r="B24" s="40"/>
      <c r="C24" s="36" t="s">
        <v>40</v>
      </c>
      <c r="D24" s="37">
        <f>SUM(B24:B25)</f>
        <v>0</v>
      </c>
      <c r="E24" s="38">
        <v>0</v>
      </c>
      <c r="H24" s="4" t="s">
        <v>37</v>
      </c>
      <c r="I24" s="28"/>
      <c r="L24" s="4" t="s">
        <v>4</v>
      </c>
      <c r="M24" s="34">
        <f>SUM(B17*L2,C17*L3,D17*L4,E17*L5,F17*L6,G17*L7,H17*L8,I17*L9,J17*L10,K17*L11,L17*L12,M17*L13,N17*L14)</f>
        <v>0</v>
      </c>
      <c r="N24" s="6">
        <f>(1+B22+I22)*5240</f>
        <v>5240</v>
      </c>
      <c r="O24" s="5"/>
      <c r="P24" s="5"/>
      <c r="Q24" s="5"/>
    </row>
    <row r="25" spans="1:17" ht="15" thickBot="1" x14ac:dyDescent="0.4">
      <c r="A25" s="26" t="s">
        <v>34</v>
      </c>
      <c r="B25" s="29"/>
      <c r="H25" s="7" t="s">
        <v>38</v>
      </c>
      <c r="I25" s="29"/>
      <c r="L25" s="4" t="s">
        <v>5</v>
      </c>
      <c r="M25" s="34">
        <f>SUM(B18*L2,C18*L3,D18*L4,E18*L5,F18*L6,G18*L7,H18*L8,I18*L9,J18*L10,K18*L11,L18*L12,M18*L13,N18*L14)</f>
        <v>0</v>
      </c>
      <c r="N25" s="6">
        <f>(5+B23+I23)*5240</f>
        <v>26200</v>
      </c>
      <c r="O25" s="5"/>
      <c r="P25" s="5"/>
      <c r="Q25" s="5"/>
    </row>
    <row r="26" spans="1:17" x14ac:dyDescent="0.35">
      <c r="L26" s="4" t="s">
        <v>6</v>
      </c>
      <c r="M26" s="34">
        <f>SUM(B19*L2,C19*L3,D19*L4,E19*L5,F19*L6,G19*L7,H19*L8,I19*L9,J19*L10,K19*L11,L19*L12,M19*L13,N19*L14)</f>
        <v>0</v>
      </c>
      <c r="N26" s="6">
        <f>(D4+B24+I24)*5240</f>
        <v>31440</v>
      </c>
      <c r="O26" s="5"/>
      <c r="P26" s="5"/>
      <c r="Q26" s="5"/>
    </row>
    <row r="27" spans="1:17" ht="15" thickBot="1" x14ac:dyDescent="0.4">
      <c r="L27" s="7" t="s">
        <v>7</v>
      </c>
      <c r="M27" s="37">
        <f>SUM(B20*L2,C20*L3,D20*L4,E20*L5,F20*L6,G20*L7,H20*L8,I20*L9,J20*L10,K20*L11,L20*L12,M20*L13,N20*L14)</f>
        <v>0</v>
      </c>
      <c r="N27" s="9">
        <f>(0+B25+I25)*5240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2018-10-07T04:32:23Z</dcterms:modified>
</cp:coreProperties>
</file>