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olobov\Desktop\Лабораторные ИКС\Лабораторная работа 4\"/>
    </mc:Choice>
  </mc:AlternateContent>
  <xr:revisionPtr revIDLastSave="0" documentId="8_{109B96C2-D282-4C00-9E80-85BAC3DC6D70}" xr6:coauthVersionLast="45" xr6:coauthVersionMax="45" xr10:uidLastSave="{00000000-0000-0000-0000-000000000000}"/>
  <bookViews>
    <workbookView xWindow="-120" yWindow="-120" windowWidth="28110" windowHeight="16440" xr2:uid="{F6FA6855-055A-4CE1-9ED3-11E43270F0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7" i="1" l="1"/>
  <c r="N12" i="1"/>
  <c r="M17" i="1" a="1"/>
  <c r="M17" i="1" s="1"/>
  <c r="M12" i="1" a="1"/>
  <c r="M12" i="1" s="1"/>
  <c r="K5" i="1"/>
  <c r="L2" i="1"/>
  <c r="F11" i="1"/>
  <c r="D8" i="1"/>
  <c r="F5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<sst xmlns="http://schemas.openxmlformats.org/spreadsheetml/2006/main" count="51" uniqueCount="27">
  <si>
    <t>n</t>
  </si>
  <si>
    <t>k</t>
  </si>
  <si>
    <t>p</t>
  </si>
  <si>
    <t>mode</t>
  </si>
  <si>
    <t>prob</t>
  </si>
  <si>
    <t>k1</t>
  </si>
  <si>
    <t>k2</t>
  </si>
  <si>
    <t>K</t>
  </si>
  <si>
    <t>N</t>
  </si>
  <si>
    <t>lambda</t>
  </si>
  <si>
    <t>avg</t>
  </si>
  <si>
    <t>std</t>
  </si>
  <si>
    <t>x1</t>
  </si>
  <si>
    <t>x2</t>
  </si>
  <si>
    <t>alpha</t>
  </si>
  <si>
    <t>p_gray</t>
  </si>
  <si>
    <t>p_black</t>
  </si>
  <si>
    <t>p_blue</t>
  </si>
  <si>
    <t>p_brown</t>
  </si>
  <si>
    <t>a</t>
  </si>
  <si>
    <t>real</t>
  </si>
  <si>
    <t>expected</t>
  </si>
  <si>
    <t>f_gray</t>
  </si>
  <si>
    <t>f_black</t>
  </si>
  <si>
    <t>f_blue</t>
  </si>
  <si>
    <t>f_brown</t>
  </si>
  <si>
    <t>x2(0,95)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</si>
</sst>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D6E5-41F8-4089-9B94-03F5CFC9962E}">
  <dimension ref="A1:N18"/>
  <sheetViews>
    <sheetView tabSelected="1" topLeftCell="B1" workbookViewId="0">
      <selection activeCell="P23" sqref="P23"/>
    </sheetView>
  </sheetViews>
  <sheetFormatPr defaultRowHeight="15" x14ac:dyDescent="0.25"/>
  <cols>
    <col min="9" max="9" width="12" bestFit="1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4" x14ac:dyDescent="0.25">
      <c r="A2">
        <v>3</v>
      </c>
      <c r="B2">
        <v>5</v>
      </c>
      <c r="C2">
        <v>0.85</v>
      </c>
      <c r="D2">
        <v>0</v>
      </c>
      <c r="E2">
        <f>_xlfn.BINOM.DIST(A2,B2,C2,D2)</f>
        <v>0.13817812500000007</v>
      </c>
      <c r="H2">
        <v>8</v>
      </c>
      <c r="I2">
        <v>2</v>
      </c>
      <c r="J2">
        <v>0.25</v>
      </c>
      <c r="K2">
        <v>1</v>
      </c>
      <c r="L2">
        <f>1-BINOMDIST(I2,H2,J2,K2)</f>
        <v>0.3214569091796875</v>
      </c>
    </row>
    <row r="4" spans="1:14" x14ac:dyDescent="0.25">
      <c r="A4" t="s">
        <v>5</v>
      </c>
      <c r="B4" t="s">
        <v>6</v>
      </c>
      <c r="C4" t="s">
        <v>0</v>
      </c>
      <c r="D4" t="s">
        <v>7</v>
      </c>
      <c r="E4" t="s">
        <v>8</v>
      </c>
      <c r="F4" t="s">
        <v>4</v>
      </c>
      <c r="H4" t="s">
        <v>1</v>
      </c>
      <c r="I4" t="s">
        <v>14</v>
      </c>
      <c r="J4" t="s">
        <v>3</v>
      </c>
      <c r="K4" t="s">
        <v>4</v>
      </c>
    </row>
    <row r="5" spans="1:14" x14ac:dyDescent="0.25">
      <c r="A5">
        <v>0</v>
      </c>
      <c r="B5">
        <v>1</v>
      </c>
      <c r="C5">
        <v>5</v>
      </c>
      <c r="D5">
        <v>6</v>
      </c>
      <c r="E5">
        <v>40</v>
      </c>
      <c r="F5">
        <f>HYPGEOMDIST(A5,C5,D5,E5)+HYPGEOMDIST(B5,C5,D5,E5)</f>
        <v>0.84575263522631927</v>
      </c>
      <c r="H5">
        <v>4</v>
      </c>
      <c r="I5">
        <v>1.8</v>
      </c>
      <c r="J5">
        <v>0</v>
      </c>
      <c r="K5">
        <f>POISSON(H5,I5,J5)</f>
        <v>7.2301733708121985E-2</v>
      </c>
    </row>
    <row r="7" spans="1:14" x14ac:dyDescent="0.25">
      <c r="A7" t="s">
        <v>1</v>
      </c>
      <c r="B7" t="s">
        <v>9</v>
      </c>
      <c r="C7" t="s">
        <v>3</v>
      </c>
      <c r="D7" t="s">
        <v>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</row>
    <row r="8" spans="1:14" x14ac:dyDescent="0.25">
      <c r="A8">
        <v>0</v>
      </c>
      <c r="B8">
        <v>1.5</v>
      </c>
      <c r="C8">
        <v>0</v>
      </c>
      <c r="D8">
        <f>POISSON(A8,B8,C8)</f>
        <v>0.22313016014842982</v>
      </c>
      <c r="H8">
        <v>0.3</v>
      </c>
      <c r="I8">
        <v>0.26</v>
      </c>
      <c r="J8">
        <v>0.22</v>
      </c>
      <c r="K8">
        <v>0.22</v>
      </c>
      <c r="L8">
        <v>0.05</v>
      </c>
    </row>
    <row r="10" spans="1:14" x14ac:dyDescent="0.25">
      <c r="A10" t="s">
        <v>12</v>
      </c>
      <c r="B10" t="s">
        <v>13</v>
      </c>
      <c r="C10" t="s">
        <v>10</v>
      </c>
      <c r="D10" t="s">
        <v>11</v>
      </c>
      <c r="E10" t="s">
        <v>3</v>
      </c>
      <c r="F10" t="s">
        <v>4</v>
      </c>
    </row>
    <row r="11" spans="1:14" x14ac:dyDescent="0.25">
      <c r="A11">
        <v>164</v>
      </c>
      <c r="B11">
        <v>158</v>
      </c>
      <c r="C11">
        <v>172</v>
      </c>
      <c r="D11">
        <v>5</v>
      </c>
      <c r="E11">
        <v>1</v>
      </c>
      <c r="F11">
        <f>NORMDIST(A11,C11,D11,E11)-NORMDIST(B11,C11,D11,E11)</f>
        <v>5.2244161369130036E-2</v>
      </c>
      <c r="I11" t="s">
        <v>22</v>
      </c>
      <c r="J11" t="s">
        <v>23</v>
      </c>
      <c r="K11" t="s">
        <v>24</v>
      </c>
      <c r="L11" t="s">
        <v>25</v>
      </c>
      <c r="M11" t="s">
        <v>13</v>
      </c>
      <c r="N11" t="s">
        <v>26</v>
      </c>
    </row>
    <row r="12" spans="1:14" x14ac:dyDescent="0.25">
      <c r="H12" t="s">
        <v>20</v>
      </c>
      <c r="I12">
        <v>30</v>
      </c>
      <c r="J12">
        <v>26</v>
      </c>
      <c r="K12">
        <v>22</v>
      </c>
      <c r="L12">
        <v>22</v>
      </c>
      <c r="M12" cm="1">
        <f t="array" ref="M12">SUM((I12:L12-I13:L13)^2/I13:L13)</f>
        <v>1.7599999999999998</v>
      </c>
      <c r="N12">
        <f>_xlfn.CHISQ.INV(0.95,1)</f>
        <v>3.8414588206941236</v>
      </c>
    </row>
    <row r="13" spans="1:14" x14ac:dyDescent="0.25">
      <c r="H13" t="s">
        <v>21</v>
      </c>
      <c r="I13">
        <v>25</v>
      </c>
      <c r="J13">
        <v>25</v>
      </c>
      <c r="K13">
        <v>25</v>
      </c>
      <c r="L13">
        <v>25</v>
      </c>
    </row>
    <row r="16" spans="1:14" x14ac:dyDescent="0.25">
      <c r="I16" t="s">
        <v>22</v>
      </c>
      <c r="J16" t="s">
        <v>23</v>
      </c>
      <c r="K16" t="s">
        <v>24</v>
      </c>
      <c r="L16" t="s">
        <v>25</v>
      </c>
      <c r="M16" t="s">
        <v>13</v>
      </c>
      <c r="N16" t="s">
        <v>26</v>
      </c>
    </row>
    <row r="17" spans="8:14" x14ac:dyDescent="0.25">
      <c r="H17" t="s">
        <v>20</v>
      </c>
      <c r="I17">
        <v>300</v>
      </c>
      <c r="J17">
        <v>260</v>
      </c>
      <c r="K17">
        <v>220</v>
      </c>
      <c r="L17">
        <v>220</v>
      </c>
      <c r="M17" cm="1">
        <f t="array" ref="M17">SUM((I17:L17-I18:L18)^2/I18:L18)</f>
        <v>17.600000000000001</v>
      </c>
      <c r="N17">
        <f>_xlfn.CHISQ.INV(0.95,1)</f>
        <v>3.8414588206941236</v>
      </c>
    </row>
    <row r="18" spans="8:14" x14ac:dyDescent="0.25">
      <c r="H18" t="s">
        <v>21</v>
      </c>
      <c r="I18">
        <v>250</v>
      </c>
      <c r="J18">
        <v>250</v>
      </c>
      <c r="K18">
        <v>250</v>
      </c>
      <c r="L1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Gololobov Vladimir</dc:creator>
  <cp:lastModifiedBy>Gololobov Vladimir</cp:lastModifiedBy>
  <dcterms:created xsi:type="dcterms:W3CDTF">2020-03-20T17:05:04Z</dcterms:created>
  <dcterms:modified xsi:type="dcterms:W3CDTF">2020-03-20T19:53:42Z</dcterms:modified>
</cp:coreProperties>
</file>