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440e196ce00267/Documents/"/>
    </mc:Choice>
  </mc:AlternateContent>
  <xr:revisionPtr revIDLastSave="1070" documentId="8_{4B613E83-A142-4923-9A16-02378BD47380}" xr6:coauthVersionLast="47" xr6:coauthVersionMax="47" xr10:uidLastSave="{C47B14EE-A0DF-4A97-973F-0238DAD9CCE0}"/>
  <bookViews>
    <workbookView xWindow="-110" yWindow="-110" windowWidth="19420" windowHeight="10420" activeTab="1" xr2:uid="{00000000-000D-0000-FFFF-FFFF00000000}"/>
  </bookViews>
  <sheets>
    <sheet name="Crowdfunding" sheetId="1" r:id="rId1"/>
    <sheet name="CrowdfundingBook" sheetId="2" r:id="rId2"/>
    <sheet name="BackersStats" sheetId="22" r:id="rId3"/>
    <sheet name="Analysis" sheetId="18" r:id="rId4"/>
    <sheet name="LaunchDateOutcomes" sheetId="16" r:id="rId5"/>
    <sheet name="CategoryStats" sheetId="3" r:id="rId6"/>
    <sheet name="SubcategoryStats" sheetId="6" r:id="rId7"/>
  </sheets>
  <definedNames>
    <definedName name="_xlnm._FilterDatabase" localSheetId="0" hidden="1">Crowdfunding!$F$1:$G$1001</definedName>
    <definedName name="_xlnm._FilterDatabase" localSheetId="1" hidden="1">CrowdfundingBook!$A$1:$U$1001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22" l="1"/>
  <c r="H15" i="22"/>
  <c r="H14" i="22"/>
  <c r="H13" i="22"/>
  <c r="H12" i="22"/>
  <c r="H11" i="22"/>
  <c r="H2" i="22"/>
  <c r="H7" i="22"/>
  <c r="H6" i="22"/>
  <c r="H5" i="22"/>
  <c r="H4" i="22"/>
  <c r="H3" i="22"/>
  <c r="D13" i="18"/>
  <c r="D12" i="18"/>
  <c r="D11" i="18"/>
  <c r="D10" i="18"/>
  <c r="D9" i="18"/>
  <c r="D8" i="18"/>
  <c r="D7" i="18"/>
  <c r="D6" i="18"/>
  <c r="D5" i="18"/>
  <c r="D4" i="18"/>
  <c r="D3" i="18"/>
  <c r="D2" i="18"/>
  <c r="C13" i="18"/>
  <c r="C12" i="18"/>
  <c r="C11" i="18"/>
  <c r="C10" i="18"/>
  <c r="C9" i="18"/>
  <c r="C8" i="18"/>
  <c r="C7" i="18"/>
  <c r="C6" i="18"/>
  <c r="C5" i="18"/>
  <c r="C4" i="18"/>
  <c r="C3" i="18"/>
  <c r="C2" i="18"/>
  <c r="B13" i="18"/>
  <c r="B12" i="18"/>
  <c r="B11" i="18"/>
  <c r="B10" i="18"/>
  <c r="B9" i="18"/>
  <c r="B8" i="18"/>
  <c r="B7" i="18"/>
  <c r="B6" i="18"/>
  <c r="B5" i="18"/>
  <c r="B4" i="18"/>
  <c r="B3" i="18"/>
  <c r="B2" i="18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21" i="2"/>
  <c r="O22" i="2"/>
  <c r="O23" i="2"/>
  <c r="O24" i="2"/>
  <c r="O25" i="2"/>
  <c r="O26" i="2"/>
  <c r="O27" i="2"/>
  <c r="O28" i="2"/>
  <c r="O29" i="2"/>
  <c r="O30" i="2"/>
  <c r="O31" i="2"/>
  <c r="O32" i="2"/>
  <c r="N2" i="2"/>
  <c r="O14" i="2"/>
  <c r="O15" i="2"/>
  <c r="O16" i="2"/>
  <c r="O17" i="2"/>
  <c r="O18" i="2"/>
  <c r="O19" i="2"/>
  <c r="O20" i="2"/>
  <c r="O3" i="2"/>
  <c r="O4" i="2"/>
  <c r="O5" i="2"/>
  <c r="O6" i="2"/>
  <c r="O7" i="2"/>
  <c r="O8" i="2"/>
  <c r="O9" i="2"/>
  <c r="O10" i="2"/>
  <c r="O11" i="2"/>
  <c r="O12" i="2"/>
  <c r="O13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2" i="2"/>
  <c r="G4" i="2"/>
  <c r="G5" i="2"/>
  <c r="G6" i="2"/>
  <c r="G7" i="2"/>
  <c r="G8" i="2"/>
  <c r="G9" i="2"/>
  <c r="G10" i="2"/>
  <c r="G11" i="2"/>
  <c r="G12" i="2"/>
  <c r="G13" i="2"/>
  <c r="G14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3" i="2"/>
  <c r="G2" i="2"/>
  <c r="H2" i="18" l="1"/>
  <c r="H6" i="18"/>
  <c r="G4" i="18"/>
  <c r="H4" i="18"/>
  <c r="G2" i="18"/>
  <c r="G6" i="18"/>
  <c r="G7" i="18"/>
  <c r="G5" i="18"/>
  <c r="H5" i="18"/>
  <c r="H9" i="18"/>
  <c r="E11" i="18"/>
  <c r="E7" i="18"/>
  <c r="H7" i="18" s="1"/>
  <c r="E3" i="18"/>
  <c r="F3" i="18" s="1"/>
  <c r="E2" i="18"/>
  <c r="F2" i="18" s="1"/>
  <c r="E10" i="18"/>
  <c r="G10" i="18" s="1"/>
  <c r="E6" i="18"/>
  <c r="F6" i="18" s="1"/>
  <c r="E13" i="18"/>
  <c r="H13" i="18" s="1"/>
  <c r="E9" i="18"/>
  <c r="G9" i="18" s="1"/>
  <c r="E5" i="18"/>
  <c r="F5" i="18" s="1"/>
  <c r="E12" i="18"/>
  <c r="H12" i="18" s="1"/>
  <c r="E8" i="18"/>
  <c r="G8" i="18" s="1"/>
  <c r="E4" i="18"/>
  <c r="F4" i="18" s="1"/>
  <c r="H8" i="18" l="1"/>
  <c r="H3" i="18"/>
  <c r="F12" i="18"/>
  <c r="G3" i="18"/>
  <c r="H11" i="18"/>
  <c r="G11" i="18"/>
  <c r="G13" i="18"/>
  <c r="F9" i="18"/>
  <c r="H10" i="18"/>
  <c r="G12" i="18"/>
  <c r="F8" i="18"/>
  <c r="F11" i="18"/>
  <c r="F10" i="18"/>
  <c r="F13" i="18"/>
  <c r="F7" i="18"/>
</calcChain>
</file>

<file path=xl/sharedStrings.xml><?xml version="1.0" encoding="utf-8"?>
<sst xmlns="http://schemas.openxmlformats.org/spreadsheetml/2006/main" count="15082" uniqueCount="2114">
  <si>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</si>
  <si>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</si>
  <si>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</si>
  <si>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</si>
  <si>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</si>
  <si>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</si>
  <si>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</si>
  <si>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</si>
  <si>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</si>
  <si>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</si>
  <si>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</si>
  <si>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</si>
  <si>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</si>
  <si>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</si>
  <si>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</si>
  <si>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</si>
  <si>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</si>
  <si>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</si>
  <si>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</si>
  <si>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</si>
  <si>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</si>
  <si>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</si>
  <si>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</si>
  <si>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</si>
  <si>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</si>
  <si>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</si>
  <si>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</si>
  <si>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</si>
  <si>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</si>
  <si>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</si>
  <si>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</si>
  <si>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</si>
  <si>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</si>
  <si>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</si>
  <si>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</si>
  <si>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</si>
  <si>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</si>
  <si>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</si>
  <si>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</si>
  <si>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</si>
  <si>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</si>
  <si>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</si>
  <si>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</si>
  <si>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</si>
  <si>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</si>
  <si>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</si>
  <si>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</si>
  <si>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</si>
  <si>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</si>
  <si>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</si>
  <si>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</si>
  <si>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</si>
  <si>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</si>
  <si>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</si>
  <si>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</si>
  <si>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</si>
  <si>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</si>
  <si>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</si>
  <si>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</si>
  <si>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</si>
  <si>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</si>
  <si>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</si>
  <si>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</si>
  <si>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</si>
  <si>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</si>
  <si>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</si>
  <si>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</si>
  <si>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</si>
  <si>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</si>
  <si>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</si>
  <si>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</si>
  <si>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</si>
  <si>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</si>
  <si>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</si>
  <si>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</si>
  <si>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</si>
  <si>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</si>
  <si>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</si>
  <si>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</si>
  <si>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</si>
  <si>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</si>
  <si>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</si>
  <si>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</si>
  <si>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</si>
  <si>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</si>
  <si>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</si>
  <si>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</si>
  <si>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</si>
  <si>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</si>
  <si>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</si>
  <si>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</si>
  <si>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</si>
  <si>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</si>
  <si>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</si>
  <si>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</si>
  <si>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</si>
  <si>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</si>
  <si>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</si>
  <si>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</si>
  <si>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</si>
  <si>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</si>
  <si>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</si>
  <si>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</si>
  <si>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</si>
  <si>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</si>
  <si>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</si>
  <si>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</si>
  <si>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</si>
  <si>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</si>
  <si>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</si>
  <si>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</si>
  <si>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</si>
  <si>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</si>
  <si>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</si>
  <si>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</si>
  <si>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</si>
  <si>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</si>
  <si>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</si>
  <si>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</si>
  <si>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</si>
  <si>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</si>
  <si>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</si>
  <si>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</si>
  <si>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</si>
  <si>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</si>
  <si>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</si>
  <si>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</si>
  <si>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</si>
  <si>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</si>
  <si>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</si>
  <si>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</si>
  <si>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</si>
  <si>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</si>
  <si>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</si>
  <si>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</si>
  <si>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</si>
  <si>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</si>
  <si>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</si>
  <si>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</si>
  <si>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</si>
  <si>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</si>
  <si>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</si>
  <si>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</si>
  <si>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</si>
  <si>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</si>
  <si>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</si>
  <si>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</si>
  <si>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</si>
  <si>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</si>
  <si>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</si>
  <si>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</si>
  <si>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</si>
  <si>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</si>
  <si>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</si>
  <si>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</si>
  <si>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</si>
  <si>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</si>
  <si>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</si>
  <si>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</si>
  <si>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</si>
  <si>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</si>
  <si>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</si>
  <si>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</si>
  <si>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</si>
  <si>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</si>
  <si>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</si>
  <si>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</si>
  <si>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</si>
  <si>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</si>
  <si>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</si>
  <si>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</si>
  <si>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</si>
  <si>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</si>
  <si>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</si>
  <si>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</si>
  <si>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</si>
  <si>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</si>
  <si>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</si>
  <si>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</si>
  <si>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</si>
  <si>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</si>
  <si>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</si>
  <si>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</si>
  <si>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</si>
  <si>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</si>
  <si>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</si>
  <si>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</si>
  <si>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</si>
  <si>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</si>
  <si>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</si>
  <si>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</si>
  <si>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</si>
  <si>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</si>
  <si>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</si>
  <si>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</si>
  <si>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</si>
  <si>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</si>
  <si>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</si>
  <si>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</si>
  <si>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</si>
  <si>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</si>
  <si>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</si>
  <si>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</si>
  <si>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</si>
  <si>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</si>
  <si>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</si>
  <si>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</si>
  <si>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</si>
  <si>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</si>
  <si>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</si>
  <si>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</si>
  <si>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</si>
  <si>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</si>
  <si>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</si>
  <si>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</si>
  <si>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</si>
  <si>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</si>
  <si>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</si>
  <si>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</si>
  <si>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</si>
  <si>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</si>
  <si>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</si>
  <si>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</si>
  <si>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</si>
  <si>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</si>
  <si>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</si>
  <si>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</si>
  <si>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</si>
  <si>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</si>
  <si>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</si>
  <si>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</si>
  <si>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</si>
  <si>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</si>
  <si>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</si>
  <si>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</si>
  <si>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</si>
  <si>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</si>
  <si>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</si>
  <si>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</si>
  <si>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</si>
  <si>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</si>
  <si>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</si>
  <si>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</si>
  <si>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</si>
  <si>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</si>
  <si>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</si>
  <si>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</si>
  <si>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</si>
  <si>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</si>
  <si>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</si>
  <si>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</si>
  <si>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</si>
  <si>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</si>
  <si>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</si>
  <si>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</si>
  <si>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</si>
  <si>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</si>
  <si>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</si>
  <si>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</si>
  <si>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</si>
  <si>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</si>
  <si>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</si>
  <si>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</si>
  <si>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</si>
  <si>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</si>
  <si>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</si>
  <si>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</si>
  <si>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</si>
  <si>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</si>
  <si>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</si>
  <si>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</si>
  <si>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</si>
  <si>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</si>
  <si>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</si>
  <si>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</si>
  <si>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</si>
  <si>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</si>
  <si>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</si>
  <si>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</si>
  <si>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</si>
  <si>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</si>
  <si>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</si>
  <si>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</si>
  <si>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</si>
  <si>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</si>
  <si>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</si>
  <si>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</si>
  <si>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</si>
  <si>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</si>
  <si>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</si>
  <si>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</si>
  <si>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</si>
  <si>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</si>
  <si>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</si>
  <si>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</si>
  <si>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</si>
  <si>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</si>
  <si>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</si>
  <si>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</si>
  <si>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</si>
  <si>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</si>
  <si>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</si>
  <si>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</si>
  <si>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</si>
  <si>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</si>
  <si>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</si>
  <si>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</si>
  <si>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</si>
  <si>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</si>
  <si>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</si>
  <si>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</si>
  <si>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</si>
  <si>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</si>
  <si>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</si>
  <si>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</si>
  <si>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</si>
  <si>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</si>
  <si>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</si>
  <si>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</si>
  <si>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</si>
  <si>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</si>
  <si>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</si>
  <si>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</si>
  <si>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</si>
  <si>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</si>
  <si>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</si>
  <si>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</si>
  <si>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</si>
  <si>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</si>
  <si>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</si>
  <si>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</si>
  <si>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</si>
  <si>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</si>
  <si>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</si>
  <si>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</si>
  <si>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</si>
  <si>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</si>
  <si>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</si>
  <si>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</si>
  <si>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</si>
  <si>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</si>
  <si>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</si>
  <si>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</si>
  <si>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</si>
  <si>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</si>
  <si>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</si>
  <si>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</si>
  <si>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</si>
  <si>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</si>
  <si>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</si>
  <si>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</si>
  <si>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</si>
  <si>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</si>
  <si>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</si>
  <si>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</si>
  <si>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</si>
  <si>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</si>
  <si>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</si>
  <si>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</si>
  <si>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</si>
  <si>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</si>
  <si>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</si>
  <si>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</si>
  <si>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</si>
  <si>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</si>
  <si>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</si>
  <si>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</si>
  <si>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</si>
  <si>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</si>
  <si>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</si>
  <si>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</si>
  <si>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</si>
  <si>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</si>
  <si>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</si>
  <si>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</si>
  <si>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</si>
  <si>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</si>
  <si>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</si>
  <si>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</si>
  <si>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</si>
  <si>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</si>
  <si>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</si>
  <si>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</si>
  <si>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</si>
  <si>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</si>
  <si>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</si>
  <si>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</si>
  <si>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</si>
  <si>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</si>
  <si>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</si>
  <si>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</si>
  <si>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</si>
  <si>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</si>
  <si>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</si>
  <si>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</si>
  <si>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</si>
  <si>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</si>
  <si>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</si>
  <si>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</si>
  <si>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</si>
  <si>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</si>
  <si>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</si>
  <si>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</si>
  <si>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</si>
  <si>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</si>
  <si>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</si>
  <si>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</si>
  <si>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</si>
  <si>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</si>
  <si>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</si>
  <si>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</si>
  <si>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</si>
  <si>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</si>
  <si>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</si>
  <si>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</si>
  <si>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</si>
  <si>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</si>
  <si>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</si>
  <si>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</si>
  <si>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</si>
  <si>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</si>
  <si>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</si>
  <si>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</si>
  <si>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</si>
  <si>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</si>
  <si>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</si>
  <si>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</si>
  <si>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</si>
  <si>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</si>
  <si>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</si>
  <si>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</si>
  <si>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</si>
  <si>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</si>
  <si>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</si>
  <si>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</si>
  <si>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</si>
  <si>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</si>
  <si>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</si>
  <si>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</si>
  <si>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</si>
  <si>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</si>
  <si>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</si>
  <si>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</si>
  <si>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</si>
  <si>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</si>
  <si>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</si>
  <si>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</si>
  <si>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</si>
  <si>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</si>
  <si>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</si>
  <si>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</si>
  <si>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</si>
  <si>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</si>
  <si>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</si>
  <si>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</si>
  <si>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</si>
  <si>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</si>
  <si>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</si>
  <si>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</si>
  <si>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</si>
  <si>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</si>
  <si>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</si>
  <si>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</si>
  <si>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</si>
  <si>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</si>
  <si>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</si>
  <si>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</si>
  <si>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</si>
  <si>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</si>
  <si>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</si>
  <si>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</si>
  <si>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</si>
  <si>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</si>
  <si>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</si>
  <si>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</si>
  <si>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</si>
  <si>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</si>
  <si>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</si>
  <si>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</si>
  <si>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</si>
  <si>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</si>
  <si>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</si>
  <si>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</si>
  <si>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</si>
  <si>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</si>
  <si>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</si>
  <si>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</si>
  <si>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</si>
  <si>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</si>
  <si>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</si>
  <si>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</si>
  <si>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</si>
  <si>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</si>
  <si>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</si>
  <si>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</si>
  <si>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</si>
  <si>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</si>
  <si>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</si>
  <si>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</si>
  <si>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</si>
  <si>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</si>
  <si>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</si>
  <si>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</si>
  <si>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</si>
  <si>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</si>
  <si>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</si>
  <si>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</si>
  <si>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</si>
  <si>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</si>
  <si>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</si>
  <si>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</si>
  <si>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</si>
  <si>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</si>
  <si>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</si>
  <si>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</si>
  <si>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</si>
  <si>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</si>
  <si>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</si>
  <si>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</si>
  <si>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</si>
  <si>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</si>
  <si>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</si>
  <si>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</si>
  <si>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</si>
  <si>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</si>
  <si>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</si>
  <si>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</si>
  <si>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</si>
  <si>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</si>
  <si>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</si>
  <si>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</si>
  <si>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</si>
  <si>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</si>
  <si>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</si>
  <si>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</si>
  <si>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</si>
  <si>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</si>
  <si>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</si>
  <si>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</si>
  <si>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</si>
  <si>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</si>
  <si>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</si>
  <si>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</si>
  <si>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</si>
  <si>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</si>
  <si>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</si>
  <si>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</si>
  <si>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</si>
  <si>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</si>
  <si>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</si>
  <si>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</si>
  <si>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</si>
  <si>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</si>
  <si>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</si>
  <si>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</si>
  <si>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</si>
  <si>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</si>
  <si>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</si>
  <si>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</si>
  <si>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</si>
  <si>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</si>
  <si>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</si>
  <si>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</si>
  <si>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</si>
  <si>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</si>
  <si>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</si>
  <si>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</si>
  <si>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</si>
  <si>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</si>
  <si>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</si>
  <si>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</si>
  <si>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</si>
  <si>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</si>
  <si>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</si>
  <si>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</si>
  <si>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</si>
  <si>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</si>
  <si>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</si>
  <si>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</si>
  <si>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</si>
  <si>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</si>
  <si>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</si>
  <si>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</si>
  <si>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</si>
  <si>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</si>
  <si>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</si>
  <si>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</si>
  <si>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</si>
  <si>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</si>
  <si>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</si>
  <si>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</si>
  <si>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</si>
  <si>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</si>
  <si>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</si>
  <si>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</si>
  <si>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</si>
  <si>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</si>
  <si>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</si>
  <si>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</si>
  <si>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</si>
  <si>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</si>
  <si>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</si>
  <si>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</si>
  <si>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</si>
  <si>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</si>
  <si>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</si>
  <si>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</si>
  <si>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</si>
  <si>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</si>
  <si>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</si>
  <si>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</si>
  <si>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</si>
  <si>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</si>
  <si>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</si>
  <si>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</si>
  <si>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</si>
  <si>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</si>
  <si>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</si>
  <si>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</si>
  <si>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</si>
  <si>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</si>
  <si>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</si>
  <si>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</si>
  <si>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</si>
  <si>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</si>
  <si>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</si>
  <si>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</si>
  <si>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</si>
  <si>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</si>
  <si>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</si>
  <si>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</si>
  <si>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</si>
  <si>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</si>
  <si>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</si>
  <si>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</si>
  <si>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</si>
  <si>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</si>
  <si>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</si>
  <si>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</si>
  <si>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</si>
  <si>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</si>
  <si>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</si>
  <si>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</si>
  <si>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</si>
  <si>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</si>
  <si>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</si>
  <si>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</si>
  <si>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</si>
  <si>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</si>
  <si>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</si>
  <si>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</si>
  <si>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</si>
  <si>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</si>
  <si>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</si>
  <si>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</si>
  <si>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</si>
  <si>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</si>
  <si>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</si>
  <si>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</si>
  <si>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</si>
  <si>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</si>
  <si>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</si>
  <si>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</si>
  <si>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</si>
  <si>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</si>
  <si>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</si>
  <si>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</si>
  <si>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</si>
  <si>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</si>
  <si>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</si>
  <si>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</si>
  <si>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</si>
  <si>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</si>
  <si>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</si>
  <si>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</si>
  <si>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</si>
  <si>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</si>
  <si>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</si>
  <si>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</si>
  <si>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</si>
  <si>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</si>
  <si>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</si>
  <si>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</si>
  <si>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</si>
  <si>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</si>
  <si>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</si>
  <si>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</si>
  <si>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</si>
  <si>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</si>
  <si>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</si>
  <si>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</si>
  <si>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</si>
  <si>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</si>
  <si>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</si>
  <si>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</si>
  <si>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</si>
  <si>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</si>
  <si>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</si>
  <si>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</si>
  <si>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</si>
  <si>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</si>
  <si>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</si>
  <si>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</si>
  <si>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</si>
  <si>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</si>
  <si>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</si>
  <si>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</si>
  <si>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</si>
  <si>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</si>
  <si>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</si>
  <si>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</si>
  <si>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</si>
  <si>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</si>
  <si>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</si>
  <si>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</si>
  <si>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</si>
  <si>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</si>
  <si>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</si>
  <si>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</si>
  <si>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</si>
  <si>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</si>
  <si>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</si>
  <si>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</si>
  <si>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</si>
  <si>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</si>
  <si>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</si>
  <si>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</si>
  <si>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</si>
  <si>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</si>
  <si>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</si>
  <si>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</si>
  <si>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</si>
  <si>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</si>
  <si>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</si>
  <si>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</si>
  <si>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</si>
  <si>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</si>
  <si>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</si>
  <si>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</si>
  <si>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</si>
  <si>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</si>
  <si>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</si>
  <si>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</si>
  <si>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</si>
  <si>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</si>
  <si>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</si>
  <si>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</si>
  <si>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</si>
  <si>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</si>
  <si>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</si>
  <si>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</si>
  <si>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</si>
  <si>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</si>
  <si>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</si>
  <si>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</si>
  <si>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</si>
  <si>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</si>
  <si>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</si>
  <si>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</si>
  <si>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</si>
  <si>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</si>
  <si>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</si>
  <si>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</si>
  <si>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</si>
  <si>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</si>
  <si>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</si>
  <si>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</si>
  <si>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</si>
  <si>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</si>
  <si>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</si>
  <si>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</si>
  <si>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</si>
  <si>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</si>
  <si>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</si>
  <si>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</si>
  <si>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</si>
  <si>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</si>
  <si>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</si>
  <si>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</si>
  <si>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</si>
  <si>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</si>
  <si>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</si>
  <si>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</si>
  <si>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</si>
  <si>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</si>
  <si>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</si>
  <si>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</si>
  <si>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</si>
  <si>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</si>
  <si>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</si>
  <si>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</si>
  <si>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</si>
  <si>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</si>
  <si>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</si>
  <si>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</si>
  <si>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</si>
  <si>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</si>
  <si>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</si>
  <si>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</si>
  <si>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</si>
  <si>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</si>
  <si>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</si>
  <si>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</si>
  <si>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</si>
  <si>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</si>
  <si>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</si>
  <si>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</si>
  <si>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</si>
  <si>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</si>
  <si>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</si>
  <si>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</si>
  <si>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</si>
  <si>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</si>
  <si>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</si>
  <si>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</si>
  <si>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</si>
  <si>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</si>
  <si>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</si>
  <si>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</si>
  <si>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</si>
  <si>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</si>
  <si>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</si>
  <si>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</si>
  <si>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</si>
  <si>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</si>
  <si>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</si>
  <si>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</si>
  <si>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</si>
  <si>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</si>
  <si>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</si>
  <si>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</si>
  <si>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</si>
  <si>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</si>
  <si>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</si>
  <si>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</si>
  <si>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</si>
  <si>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</si>
  <si>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</si>
  <si>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</si>
  <si>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</si>
  <si>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</si>
  <si>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</si>
  <si>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</si>
  <si>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</si>
  <si>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</si>
  <si>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</si>
  <si>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</si>
  <si>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</si>
  <si>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</si>
  <si>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</si>
  <si>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</si>
  <si>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</si>
  <si>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</si>
  <si>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</si>
  <si>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</si>
  <si>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</si>
  <si>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</si>
  <si>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</si>
  <si>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</si>
  <si>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</si>
  <si>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</si>
  <si>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</si>
  <si>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</si>
  <si>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</si>
  <si>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</si>
  <si>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</si>
  <si>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</si>
  <si>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</si>
  <si>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</si>
  <si>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</si>
  <si>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</si>
  <si>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</si>
  <si>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</si>
  <si>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</si>
  <si>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</si>
  <si>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</si>
  <si>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</si>
  <si>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</si>
  <si>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</si>
  <si>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</si>
  <si>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</si>
  <si>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</si>
  <si>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</si>
  <si>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</si>
  <si>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</si>
  <si>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</si>
  <si>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</si>
  <si>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</si>
  <si>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</si>
  <si>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</si>
  <si>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</si>
  <si>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</si>
  <si>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</si>
  <si>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</si>
  <si>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</si>
  <si>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</si>
  <si>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</si>
  <si>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</si>
  <si>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</si>
  <si>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</si>
  <si>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</si>
  <si>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</si>
  <si>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</si>
  <si>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</si>
  <si>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</si>
  <si>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</si>
  <si>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</si>
  <si>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</si>
  <si>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</si>
  <si>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</si>
  <si>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</si>
  <si>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</si>
  <si>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</si>
  <si>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</si>
  <si>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</si>
  <si>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</si>
  <si>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</si>
  <si>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</si>
  <si>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</si>
  <si>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</si>
  <si>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</si>
  <si>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</si>
  <si>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</si>
  <si>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</si>
  <si>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</si>
  <si>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</si>
  <si>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</si>
  <si>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</si>
  <si>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</si>
  <si>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</si>
  <si>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</si>
  <si>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</si>
  <si>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</si>
  <si>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</si>
  <si>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</si>
  <si>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</si>
  <si>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</si>
  <si>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</si>
  <si>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</si>
  <si>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</si>
  <si>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</si>
  <si>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</si>
  <si>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</si>
  <si>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</si>
  <si>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</si>
  <si>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</si>
  <si>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</si>
  <si>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</si>
  <si>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</si>
  <si>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</si>
  <si>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</si>
  <si>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</si>
  <si>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</si>
  <si>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</si>
  <si>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</si>
  <si>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</si>
  <si>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</si>
  <si>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</si>
  <si>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</si>
  <si>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</si>
  <si>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</si>
  <si>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</si>
  <si>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</si>
  <si>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</si>
  <si>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</si>
  <si>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</si>
  <si>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</si>
  <si>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</si>
  <si>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</si>
  <si>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</si>
  <si>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</si>
  <si>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</si>
  <si>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</si>
  <si>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</si>
  <si>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</si>
  <si>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</si>
  <si>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</si>
  <si>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</si>
  <si>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</si>
  <si>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</si>
  <si>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</si>
  <si>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</si>
  <si>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</si>
  <si>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</si>
  <si>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</si>
  <si>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</si>
  <si>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</si>
  <si>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</si>
  <si>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</si>
  <si>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</si>
  <si>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</si>
  <si>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</si>
  <si>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</si>
  <si>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</si>
  <si>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</si>
  <si>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</si>
  <si>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</si>
  <si>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</si>
  <si>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</si>
  <si>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</si>
  <si>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</si>
  <si>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</si>
  <si>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</si>
  <si>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</si>
  <si>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</si>
  <si>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</si>
  <si>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</si>
  <si>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</si>
  <si>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</si>
  <si>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</si>
  <si>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</si>
  <si>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</si>
  <si>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</si>
  <si>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</si>
  <si>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</si>
  <si>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</si>
  <si>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</si>
  <si>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</si>
  <si>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</si>
  <si>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</si>
  <si>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</si>
  <si>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</si>
  <si>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</si>
  <si>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</si>
  <si>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</si>
  <si>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</si>
  <si>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</si>
  <si>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</si>
  <si>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</si>
  <si>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</si>
  <si>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</si>
  <si>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</si>
  <si>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</si>
  <si>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</si>
  <si>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</si>
  <si>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</si>
  <si>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</si>
  <si>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</si>
  <si>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</si>
  <si>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</si>
  <si>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</si>
  <si>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</si>
  <si>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</si>
  <si>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</si>
  <si>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</si>
  <si>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</si>
  <si>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</si>
  <si>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</si>
  <si>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</si>
  <si>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</si>
  <si>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</si>
  <si>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</si>
  <si>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</si>
  <si>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</si>
  <si>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</si>
  <si>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</si>
  <si>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</si>
  <si>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</si>
  <si>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</si>
  <si>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</si>
  <si>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</si>
  <si>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</si>
  <si>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</si>
  <si>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</si>
  <si>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</si>
  <si>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</si>
  <si>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</si>
  <si>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</si>
  <si>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</si>
  <si>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</si>
  <si>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</si>
  <si>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</si>
  <si>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</si>
  <si>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</si>
  <si>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</si>
  <si>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</si>
  <si>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</si>
  <si>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</si>
  <si>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</si>
  <si>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</si>
  <si>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</si>
  <si>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</si>
  <si>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</si>
  <si>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</si>
  <si>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</si>
  <si>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</si>
  <si>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</si>
  <si>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</si>
  <si>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</si>
  <si>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</si>
  <si>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</si>
  <si>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</si>
  <si>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</si>
  <si>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</si>
  <si>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</si>
  <si>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</si>
  <si>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</si>
  <si>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</si>
  <si>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</si>
  <si>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</si>
  <si>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</si>
  <si>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</si>
  <si>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</si>
  <si>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</si>
  <si>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</si>
  <si>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</si>
  <si>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</si>
  <si>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</si>
  <si>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</si>
  <si>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</si>
  <si>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</si>
  <si>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</si>
  <si>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</si>
  <si>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</si>
  <si>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</si>
  <si>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</si>
  <si>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</si>
  <si>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</si>
  <si>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</si>
  <si>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</si>
  <si>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</si>
  <si>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</si>
  <si>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</si>
  <si>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</si>
  <si>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</si>
  <si>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</si>
  <si>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</si>
  <si>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</si>
  <si>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</si>
  <si>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</si>
  <si>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</si>
  <si>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</si>
  <si>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</si>
  <si>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</si>
  <si>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</si>
  <si>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</si>
  <si>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</si>
  <si>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</si>
  <si>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</si>
  <si>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</si>
  <si>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</si>
  <si>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</si>
  <si>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</si>
  <si>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</si>
  <si>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</si>
  <si>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</si>
  <si>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</si>
  <si>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</si>
  <si>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</si>
  <si>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</si>
  <si>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</si>
  <si>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</si>
  <si>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</si>
  <si>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</si>
  <si>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</si>
  <si>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</si>
  <si>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</si>
  <si>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</si>
  <si>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</si>
  <si>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</si>
  <si>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</si>
  <si>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</si>
  <si>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</si>
  <si>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</si>
  <si>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</si>
  <si>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</si>
  <si>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</si>
  <si>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</si>
  <si>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</si>
  <si>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</si>
  <si>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</si>
  <si>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</si>
  <si>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</si>
  <si>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</si>
  <si>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</si>
  <si>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</si>
  <si>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</si>
  <si>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</si>
  <si>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</si>
  <si>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</si>
  <si>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</si>
  <si>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</si>
  <si>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</si>
  <si>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</si>
  <si>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</si>
  <si>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</si>
  <si>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</si>
  <si>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</si>
  <si>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</si>
  <si>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</si>
  <si>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</si>
  <si>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</si>
  <si>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</si>
  <si>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</si>
  <si>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</si>
  <si>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</si>
  <si>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</si>
  <si>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</si>
  <si>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</si>
  <si>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</si>
  <si>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</si>
  <si>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</si>
  <si>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</si>
  <si>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</si>
  <si>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</si>
  <si>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</si>
  <si>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</si>
  <si>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</si>
  <si>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</si>
  <si>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</si>
  <si>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</si>
  <si>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</si>
  <si>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</si>
  <si>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</si>
  <si>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</si>
  <si>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</si>
  <si>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</si>
  <si>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</si>
  <si>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</si>
  <si>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</si>
  <si>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</si>
  <si>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</si>
  <si>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</si>
  <si>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</si>
  <si>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</si>
  <si>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</si>
  <si>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</si>
  <si>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</si>
  <si>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</si>
  <si>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</si>
  <si>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</si>
  <si>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</si>
  <si>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</si>
  <si>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</si>
  <si>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</si>
  <si>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</si>
  <si>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</si>
  <si>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</si>
  <si>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</si>
  <si>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</si>
  <si>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</si>
  <si>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</si>
  <si>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</si>
  <si>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</si>
  <si>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</si>
  <si>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</si>
  <si>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</si>
  <si>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</si>
  <si>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</si>
  <si>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</si>
  <si>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</si>
  <si>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</si>
  <si>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</si>
  <si>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</si>
  <si>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</si>
  <si>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</si>
  <si>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</si>
  <si>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</si>
  <si>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</si>
  <si>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</si>
  <si>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</si>
  <si>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</si>
  <si>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</si>
  <si>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</si>
  <si>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</si>
  <si>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</si>
  <si>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</si>
  <si>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</si>
  <si>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</si>
  <si>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</si>
  <si>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</si>
  <si>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</si>
  <si>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</si>
  <si>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</si>
  <si>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</si>
  <si>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</si>
  <si>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</si>
  <si>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</si>
  <si>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</si>
  <si>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</si>
  <si>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</si>
  <si>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</si>
  <si>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</si>
  <si>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</si>
  <si>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</si>
  <si>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</si>
  <si>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</si>
  <si>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</si>
  <si>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</si>
  <si>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</si>
  <si>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</si>
  <si>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</si>
  <si>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</si>
  <si>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</si>
  <si>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</si>
  <si>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</si>
  <si>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</si>
  <si>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</si>
  <si>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</si>
  <si>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</si>
  <si>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</si>
  <si>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</si>
  <si>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</si>
  <si>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</si>
  <si>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</si>
  <si>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</si>
  <si>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</si>
  <si>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</si>
  <si>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</si>
  <si>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</si>
  <si>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</si>
  <si>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</si>
  <si>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</si>
  <si>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</si>
  <si>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</si>
  <si>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</si>
  <si>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</si>
  <si>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</si>
  <si>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</si>
  <si>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</si>
  <si>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</si>
  <si>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</si>
  <si>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</si>
  <si>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</si>
  <si>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</si>
  <si>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</si>
  <si>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</si>
  <si>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</si>
  <si>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</si>
  <si>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</si>
  <si>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</si>
  <si>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</si>
  <si>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</si>
  <si>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</si>
  <si>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</si>
  <si>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</si>
  <si>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</si>
  <si>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</si>
  <si>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</si>
  <si>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</si>
  <si>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</si>
  <si>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</si>
  <si>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</si>
  <si>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</si>
  <si>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</si>
  <si>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</si>
  <si>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</si>
  <si>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</si>
  <si>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</si>
  <si>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</si>
  <si>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</si>
  <si>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</si>
  <si>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</si>
  <si>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</si>
  <si>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</si>
  <si>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</si>
  <si>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</si>
  <si>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</si>
  <si>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</si>
  <si>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</si>
  <si>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</si>
  <si>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</si>
  <si>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</si>
  <si>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</si>
  <si>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</si>
  <si>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</si>
  <si>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</si>
  <si>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</si>
  <si>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</si>
  <si>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</si>
  <si>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</si>
  <si>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</si>
  <si>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</si>
  <si>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</si>
  <si>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</si>
  <si>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</si>
  <si>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</si>
  <si>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</si>
  <si>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</si>
  <si>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</si>
  <si>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</si>
  <si>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</si>
  <si>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</si>
  <si>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</si>
  <si>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</si>
  <si>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</si>
  <si>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</si>
  <si>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</si>
  <si>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</si>
  <si>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</si>
  <si>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</si>
  <si>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</si>
  <si>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</si>
  <si>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</si>
  <si>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</si>
  <si>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</si>
  <si>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</si>
  <si>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</si>
  <si>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</si>
  <si>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</si>
  <si>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</si>
  <si>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</si>
  <si>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</si>
  <si>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</si>
  <si>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</si>
  <si>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</si>
  <si>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</si>
  <si>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</si>
  <si>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</si>
  <si>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</si>
  <si>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</si>
  <si>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</si>
  <si>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</si>
  <si>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</si>
  <si>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</si>
  <si>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</si>
  <si>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</si>
  <si>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</si>
  <si>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</si>
  <si>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</si>
  <si>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</si>
  <si>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</si>
  <si>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</si>
  <si>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</si>
  <si>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</si>
  <si>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</si>
  <si>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</si>
  <si>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</si>
  <si>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</si>
  <si>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</si>
  <si>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</si>
  <si>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</si>
  <si>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</si>
  <si>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</si>
  <si>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</si>
  <si>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</si>
  <si>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</si>
  <si>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</si>
  <si>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</si>
  <si>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</si>
  <si>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</si>
  <si>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</si>
  <si>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</si>
  <si>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</si>
  <si>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</si>
  <si>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</si>
  <si>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</si>
  <si>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</si>
  <si>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</si>
  <si>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</si>
  <si>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</si>
  <si>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</si>
  <si>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</si>
  <si>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</si>
  <si>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</si>
  <si>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</si>
  <si>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</si>
  <si>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</si>
  <si>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</si>
  <si>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</si>
  <si>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</si>
  <si>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</si>
  <si>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</si>
  <si>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</si>
  <si>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</si>
  <si>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</si>
  <si>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</si>
  <si>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</si>
  <si>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</si>
  <si>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</si>
  <si>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</si>
  <si>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</si>
  <si>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</si>
  <si>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</si>
  <si>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</si>
  <si>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</si>
  <si>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</si>
  <si>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</si>
  <si>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</si>
  <si>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</si>
  <si>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</si>
  <si>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</si>
  <si>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</si>
  <si>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</si>
  <si>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</si>
  <si>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</si>
  <si>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</si>
  <si>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</si>
  <si>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</si>
  <si>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</si>
  <si>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</si>
  <si>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</si>
  <si>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</si>
  <si>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</si>
  <si>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</si>
  <si>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</si>
  <si>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</si>
  <si>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</si>
  <si>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</si>
  <si>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</si>
  <si>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</si>
  <si>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</si>
  <si>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</si>
  <si>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</si>
  <si>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</si>
  <si>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</si>
  <si>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</si>
  <si>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</si>
  <si>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</si>
  <si>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</si>
  <si>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</si>
  <si>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</si>
  <si>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</si>
  <si>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</si>
  <si>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</si>
  <si>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</si>
  <si>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</si>
  <si>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</si>
  <si>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</si>
  <si>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</si>
  <si>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</si>
  <si>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</si>
  <si>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</si>
  <si>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</si>
  <si>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</si>
  <si>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</si>
  <si>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</si>
  <si>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</si>
  <si>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</si>
  <si>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</si>
  <si>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</si>
  <si>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</si>
  <si>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</si>
  <si>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</si>
  <si>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</si>
  <si>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</si>
  <si>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</si>
  <si>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</si>
  <si>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</si>
  <si>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</si>
  <si>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</si>
  <si>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</si>
  <si>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</si>
  <si>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</si>
  <si>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</si>
  <si>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</si>
  <si>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</si>
  <si>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</si>
  <si>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</si>
  <si>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</si>
  <si>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</si>
  <si>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</si>
  <si>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</si>
  <si>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</si>
  <si>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</si>
  <si>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</si>
  <si>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</si>
  <si>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</si>
  <si>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</si>
  <si>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</si>
  <si>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</si>
  <si>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</si>
  <si>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</si>
  <si>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</si>
  <si>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</si>
  <si>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</si>
  <si>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</si>
  <si>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</si>
  <si>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</si>
  <si>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</si>
  <si>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</si>
  <si>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</si>
  <si>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</si>
  <si>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</si>
  <si>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</si>
  <si>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</si>
  <si>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</si>
  <si>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</si>
  <si>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</si>
  <si>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</si>
  <si>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</si>
  <si>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</si>
  <si>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</si>
  <si>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</si>
  <si>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</si>
  <si>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</si>
  <si>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</si>
  <si>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</si>
  <si>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</si>
  <si>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</si>
  <si>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</si>
  <si>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</si>
  <si>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</si>
  <si>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</si>
  <si>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</si>
  <si>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</si>
  <si>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</si>
  <si>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</si>
  <si>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</si>
  <si>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</si>
  <si>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</si>
  <si>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</si>
  <si>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</si>
  <si>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</si>
  <si>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</si>
  <si>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</si>
  <si>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</si>
  <si>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</si>
  <si>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</si>
  <si>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</si>
  <si>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</si>
  <si>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</si>
  <si>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</si>
  <si>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</si>
  <si>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</si>
  <si>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</si>
  <si>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</si>
  <si>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</si>
  <si>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</si>
  <si>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</si>
  <si>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</si>
  <si>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</si>
  <si>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</si>
  <si>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</si>
  <si>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</si>
  <si>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</si>
  <si>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</si>
  <si>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</si>
  <si>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</si>
  <si>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</si>
  <si>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</si>
  <si>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</si>
  <si>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</si>
  <si>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</si>
  <si>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</si>
  <si>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</si>
  <si>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</si>
  <si>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</si>
  <si>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</si>
  <si>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</si>
  <si>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</si>
  <si>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</si>
  <si>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</si>
  <si>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</si>
  <si>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</si>
  <si>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</si>
  <si>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</si>
  <si>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</si>
  <si>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</si>
  <si>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</si>
  <si>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</si>
  <si>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</si>
  <si>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</si>
  <si>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</si>
  <si>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</si>
  <si>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</si>
  <si>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</si>
  <si>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</si>
  <si>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</si>
  <si>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</si>
  <si>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</si>
  <si>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</si>
  <si>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</si>
  <si>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</si>
  <si>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</si>
  <si>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</si>
  <si>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</si>
  <si>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</si>
  <si>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</si>
  <si>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</si>
  <si>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</si>
  <si>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</si>
  <si>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</si>
  <si>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</si>
  <si>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</si>
  <si>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</si>
  <si>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</si>
  <si>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</si>
  <si>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</si>
  <si>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</si>
  <si>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</si>
  <si>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</si>
  <si>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</si>
  <si>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</si>
  <si>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</si>
  <si>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</si>
  <si>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</si>
  <si>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</si>
  <si>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</si>
  <si>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</si>
  <si>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</si>
  <si>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</si>
  <si>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</si>
  <si>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</si>
  <si>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</si>
  <si>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</si>
  <si>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</si>
  <si>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</si>
  <si>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</si>
  <si>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</si>
  <si>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</si>
  <si>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</si>
  <si>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</si>
  <si>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</si>
  <si>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</si>
  <si>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</si>
  <si>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</si>
  <si>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</si>
  <si>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</si>
  <si>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</si>
  <si>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</si>
  <si>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</si>
  <si>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</si>
  <si>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</si>
  <si>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</si>
  <si>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</si>
  <si>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</si>
  <si>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</si>
  <si>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</si>
  <si>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</si>
  <si>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</si>
  <si>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</si>
  <si>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</si>
  <si>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</si>
  <si>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</si>
  <si>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</si>
  <si>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</si>
  <si>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</si>
  <si>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</si>
  <si>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</si>
  <si>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</si>
  <si>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</si>
  <si>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</si>
  <si>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</si>
  <si>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</si>
  <si>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</si>
  <si>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</si>
  <si>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</si>
  <si>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</si>
  <si>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</si>
  <si>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</si>
  <si>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</si>
  <si>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</si>
  <si>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</si>
  <si>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</si>
  <si>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</si>
  <si>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</si>
  <si>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</si>
  <si>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</si>
  <si>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</si>
  <si>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</si>
  <si>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</si>
  <si>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</si>
  <si>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</si>
  <si>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</si>
  <si>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</si>
  <si>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</si>
  <si>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</si>
  <si>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</si>
  <si>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</si>
  <si>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</si>
  <si>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</si>
  <si>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</si>
  <si>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</si>
  <si>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</si>
  <si>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</si>
  <si>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</si>
  <si>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</si>
  <si>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</si>
  <si>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</si>
  <si>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</si>
  <si>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</si>
  <si>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</si>
  <si>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</si>
  <si>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</si>
  <si>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</si>
  <si>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</si>
  <si>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</si>
  <si>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</si>
  <si>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</si>
  <si>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</si>
  <si>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</si>
  <si>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</si>
  <si>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</si>
  <si>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</si>
  <si>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</si>
  <si>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</si>
  <si>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</si>
  <si>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</si>
  <si>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</si>
  <si>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</si>
  <si>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</si>
  <si>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</si>
  <si>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</si>
  <si>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</si>
  <si>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</si>
  <si>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</si>
  <si>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</si>
  <si>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</si>
  <si>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</si>
  <si>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</si>
  <si>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</si>
  <si>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</si>
  <si>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</si>
  <si>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</si>
  <si>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</si>
  <si>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</si>
  <si>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</si>
  <si>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</si>
  <si>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</si>
  <si>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</si>
  <si>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</si>
  <si>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</si>
  <si>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</si>
  <si>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</si>
  <si>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</si>
  <si>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</si>
  <si>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</si>
  <si>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</si>
  <si>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</si>
  <si>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</si>
  <si>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</si>
  <si>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</si>
  <si>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</si>
  <si>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</si>
  <si>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</si>
  <si>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</si>
  <si>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</si>
  <si>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</si>
  <si>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</si>
  <si>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</si>
  <si>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</si>
  <si>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</si>
  <si>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</si>
  <si>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</si>
  <si>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</si>
  <si>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</si>
  <si>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</si>
  <si>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</si>
  <si>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</si>
  <si>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</si>
  <si>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</si>
  <si>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</si>
  <si>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</si>
  <si>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</si>
  <si>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</si>
  <si>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</si>
  <si>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</si>
  <si>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</si>
  <si>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</si>
  <si>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</si>
  <si>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</si>
  <si>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</si>
  <si>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</si>
  <si>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</si>
  <si>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</si>
  <si>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</si>
  <si>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</si>
  <si>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</si>
  <si>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</si>
  <si>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</si>
  <si>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</si>
  <si>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</si>
  <si>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</si>
  <si>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</si>
  <si>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</si>
  <si>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</si>
  <si>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</si>
  <si>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</si>
  <si>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</si>
  <si>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</si>
  <si>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</si>
  <si>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</si>
  <si>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</si>
  <si>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</si>
  <si>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</si>
  <si>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</si>
  <si>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</si>
  <si>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</si>
  <si>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</si>
  <si>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</si>
  <si>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</si>
  <si>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</si>
  <si>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</si>
  <si>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</si>
  <si>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</si>
  <si>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</si>
  <si>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</si>
  <si>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</si>
  <si>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</si>
  <si>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</si>
  <si>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</si>
  <si>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</si>
  <si>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</si>
  <si>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</si>
  <si>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</si>
  <si>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</si>
  <si>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</si>
  <si>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</si>
  <si>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</si>
  <si>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</si>
  <si>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</si>
  <si>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</si>
  <si>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</si>
  <si>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</si>
  <si>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</si>
  <si>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</si>
  <si>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</si>
  <si>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</si>
  <si>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</si>
  <si>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</si>
  <si>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</si>
  <si>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</si>
  <si>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</si>
  <si>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</si>
  <si>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</si>
  <si>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</si>
  <si>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</si>
  <si>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</si>
  <si>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</si>
  <si>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</si>
  <si>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</si>
  <si>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</si>
  <si>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</si>
  <si>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</si>
  <si>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</si>
  <si>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</si>
  <si>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</si>
  <si>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</si>
  <si>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</si>
  <si>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</si>
  <si>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</si>
  <si>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</si>
  <si>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</si>
  <si>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</si>
  <si>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</si>
  <si>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</si>
  <si>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</si>
  <si>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</si>
  <si>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</si>
  <si>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</si>
  <si>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</si>
  <si>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</si>
  <si>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</si>
  <si>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</si>
  <si>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</si>
  <si>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</si>
  <si>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</si>
  <si>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</si>
  <si>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</si>
  <si>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</si>
  <si>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</si>
  <si>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</si>
  <si>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</si>
  <si>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</si>
  <si>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</si>
  <si>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</si>
  <si>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</si>
  <si>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</si>
  <si>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</si>
  <si>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</si>
  <si>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</si>
  <si>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</si>
  <si>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</si>
  <si>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</si>
  <si>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</si>
  <si>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</si>
  <si>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</si>
  <si>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</si>
  <si>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</si>
  <si>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</si>
  <si>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</si>
  <si>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</si>
  <si>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</si>
  <si>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</si>
  <si>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</si>
  <si>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</si>
  <si>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</si>
  <si>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</si>
  <si>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</si>
  <si>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</si>
  <si>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</si>
  <si>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</si>
  <si>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</si>
  <si>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</si>
  <si>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</si>
  <si>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</si>
  <si>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</si>
  <si>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</si>
  <si>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</si>
  <si>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</si>
  <si>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</si>
  <si>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</si>
  <si>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</si>
  <si>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</si>
  <si>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</si>
  <si>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</si>
  <si>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</si>
  <si>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</si>
  <si>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</si>
  <si>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</si>
  <si>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</si>
  <si>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</si>
  <si>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</si>
  <si>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</si>
  <si>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</si>
  <si>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</si>
  <si>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</si>
  <si>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</si>
  <si>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</si>
  <si>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</si>
  <si>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</si>
  <si>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</si>
  <si>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</si>
  <si>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</si>
  <si>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</si>
  <si>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</si>
  <si>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</si>
  <si>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</si>
  <si>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</si>
  <si>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</si>
  <si>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</si>
  <si>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</si>
  <si>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</si>
  <si>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</si>
  <si>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</si>
  <si>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</si>
  <si>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</si>
  <si>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</si>
  <si>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</si>
  <si>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</si>
  <si>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</si>
  <si>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</si>
  <si>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</si>
  <si>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</si>
  <si>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</si>
  <si>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</si>
  <si>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</si>
  <si>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</si>
  <si>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</si>
  <si>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</si>
  <si>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</si>
  <si>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</si>
  <si>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</si>
  <si>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</si>
  <si>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</si>
  <si>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</si>
  <si>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</si>
  <si>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</si>
  <si>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</si>
  <si>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</si>
  <si>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</si>
  <si>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</si>
  <si>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</si>
  <si>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</si>
  <si>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</si>
  <si>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</si>
  <si>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</si>
  <si>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</si>
  <si>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</si>
  <si>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</si>
  <si>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</si>
  <si>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</si>
  <si>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</si>
  <si>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</si>
  <si>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</si>
  <si>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</si>
  <si>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</si>
  <si>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</si>
  <si>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</si>
  <si>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Count of outcome</t>
  </si>
  <si>
    <t>Date CreatedConversion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</si>
  <si>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</si>
  <si>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</si>
  <si>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</si>
  <si>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</si>
  <si>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</si>
  <si>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</si>
  <si>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</si>
  <si>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</si>
  <si>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</si>
  <si>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</si>
  <si>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</si>
  <si>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</si>
  <si>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</si>
  <si>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</si>
  <si>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</si>
  <si>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 xml:space="preserve">Number Successful </t>
  </si>
  <si>
    <t>Number Failed</t>
  </si>
  <si>
    <t xml:space="preserve">Number Canceled 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</si>
  <si>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</si>
  <si>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</si>
  <si>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</si>
  <si>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</si>
  <si>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</si>
  <si>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</si>
  <si>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</si>
  <si>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</si>
  <si>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</si>
  <si>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</si>
  <si>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</si>
  <si>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</si>
  <si>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</si>
  <si>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</si>
  <si>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</si>
  <si>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</si>
  <si>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</si>
  <si>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</si>
  <si>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</si>
  <si>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</si>
  <si>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</si>
  <si>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SD</t>
  </si>
  <si>
    <t>Failed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</si>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</sst>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164" fontId="0" fillId="0" borderId="0" xfId="0" applyNumberFormat="1"/>
    <xf numFmtId="164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42" applyFont="1"/>
    <xf numFmtId="1" fontId="0" fillId="0" borderId="0" xfId="0" applyNumberFormat="1"/>
    <xf numFmtId="0" fontId="18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numFmt numFmtId="0" formatCode="General"/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numFmt numFmtId="0" formatCode="General"/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numFmt numFmtId="0" formatCode="General"/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layout>
        <c:manualLayout>
          <c:xMode val="edge"/>
          <c:yMode val="edge"/>
          <c:x val="0.37822900262467191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610305958132045E-2"/>
          <c:y val="0.10728062632427905"/>
          <c:w val="0.96457326892109496"/>
          <c:h val="0.60744597503470521"/>
        </c:manualLayout>
      </c:layout>
      <c:lineChart>
        <c:grouping val="standard"/>
        <c:varyColors val="0"/>
        <c:ser>
          <c:idx val="4"/>
          <c:order val="4"/>
          <c:tx>
            <c:strRef>
              <c:f>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1B-4345-ABDE-EEEA10B5AEB2}"/>
            </c:ext>
          </c:extLst>
        </c:ser>
        <c:ser>
          <c:idx val="5"/>
          <c:order val="5"/>
          <c:tx>
            <c:strRef>
              <c:f>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1B-4345-ABDE-EEEA10B5AEB2}"/>
            </c:ext>
          </c:extLst>
        </c:ser>
        <c:ser>
          <c:idx val="6"/>
          <c:order val="6"/>
          <c:tx>
            <c:strRef>
              <c:f>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91B-4345-ABDE-EEEA10B5AEB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184800"/>
        <c:axId val="138379812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Analysis!$B$1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 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Analysis!$B$2:$B$13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91B-4345-ABDE-EEEA10B5AEB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Analysis!$C$1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Analysis!$C$2:$C$13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91B-4345-ABDE-EEEA10B5AEB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Analysis!$D$1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 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Analysis!$D$2:$D$13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91B-4345-ABDE-EEEA10B5AEB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Analysis!$E$1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Analysis!$E$2:$E$13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91B-4345-ABDE-EEEA10B5AEB2}"/>
                  </c:ext>
                </c:extLst>
              </c15:ser>
            </c15:filteredLineSeries>
          </c:ext>
        </c:extLst>
      </c:lineChart>
      <c:catAx>
        <c:axId val="24318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798127"/>
        <c:crosses val="autoZero"/>
        <c:auto val="1"/>
        <c:lblAlgn val="ctr"/>
        <c:lblOffset val="100"/>
        <c:noMultiLvlLbl val="0"/>
      </c:catAx>
      <c:valAx>
        <c:axId val="138379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18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[Excel-Challenge.xlsx]LaunchDateOutcomes!PivotTable7</c:name>
    <c:fmtId val="0"/>
  </c:pivotSource>
  <c:chart>
    <c:autoTitleDeleted val="1"/>
    <c:pivotFmts>
      <c:pivotFmt>
        <c:idx val="0"/>
        <c:spPr>
          <a:ln w="31750" cap="rnd">
            <a:solidFill>
              <a:schemeClr val="accent6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6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6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LaunchDateOutcomes!$B$4:$B$5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57-41DA-B4E0-1B31AC800DB7}"/>
            </c:ext>
          </c:extLst>
        </c:ser>
        <c:ser>
          <c:idx val="1"/>
          <c:order val="1"/>
          <c:tx>
            <c:strRef>
              <c:f>LaunchDateOutcomes!$C$4:$C$5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57-41DA-B4E0-1B31AC800DB7}"/>
            </c:ext>
          </c:extLst>
        </c:ser>
        <c:ser>
          <c:idx val="2"/>
          <c:order val="2"/>
          <c:tx>
            <c:strRef>
              <c:f>LaunchDateOutcomes!$D$4:$D$5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57-41DA-B4E0-1B31AC800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9074336"/>
        <c:axId val="401901952"/>
      </c:lineChart>
      <c:catAx>
        <c:axId val="31907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01952"/>
        <c:crosses val="autoZero"/>
        <c:auto val="1"/>
        <c:lblAlgn val="ctr"/>
        <c:lblOffset val="100"/>
        <c:noMultiLvlLbl val="0"/>
      </c:catAx>
      <c:valAx>
        <c:axId val="40190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07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[Excel-Challenge.xlsx]CategoryStats!PivotTable1</c:name>
    <c:fmtId val="0"/>
  </c:pivotSource>
  <c:chart>
    <c:autoTitleDeleted val="1"/>
    <c:pivotFmts>
      <c:pivotFmt>
        <c:idx val="0"/>
        <c:spPr>
          <a:solidFill>
            <a:schemeClr val="accent6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0384157501344261E-2"/>
          <c:y val="0.15050333898136151"/>
          <c:w val="0.7653507426352778"/>
          <c:h val="0.6037605900528256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CategoryStats!$B$3:$B$4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theater/plays</c:v>
                </c:pt>
              </c:strCache>
            </c:strRef>
          </c:cat>
          <c:val>
            <c:numRef>
              <c:f>CategoryStats!$B$5:$B$14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11-4932-9EBA-67766B27B9CE}"/>
            </c:ext>
          </c:extLst>
        </c:ser>
        <c:ser>
          <c:idx val="1"/>
          <c:order val="1"/>
          <c:tx>
            <c:strRef>
              <c:f>CategoryStats!$C$3:$C$4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theater/plays</c:v>
                </c:pt>
              </c:strCache>
            </c:strRef>
          </c:cat>
          <c:val>
            <c:numRef>
              <c:f>CategoryStats!$C$5:$C$14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11-4932-9EBA-67766B27B9CE}"/>
            </c:ext>
          </c:extLst>
        </c:ser>
        <c:ser>
          <c:idx val="2"/>
          <c:order val="2"/>
          <c:tx>
            <c:strRef>
              <c:f>CategoryStats!$D$3:$D$4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theater/plays</c:v>
                </c:pt>
              </c:strCache>
            </c:strRef>
          </c:cat>
          <c:val>
            <c:numRef>
              <c:f>CategoryStats!$D$5:$D$14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11-4932-9EBA-67766B27B9CE}"/>
            </c:ext>
          </c:extLst>
        </c:ser>
        <c:ser>
          <c:idx val="3"/>
          <c:order val="3"/>
          <c:tx>
            <c:strRef>
              <c:f>CategoryStats!$E$3:$E$4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theater/plays</c:v>
                </c:pt>
              </c:strCache>
            </c:strRef>
          </c:cat>
          <c:val>
            <c:numRef>
              <c:f>CategoryStats!$E$5:$E$14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11-4932-9EBA-67766B27B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627688832"/>
        <c:axId val="1705636464"/>
      </c:barChart>
      <c:catAx>
        <c:axId val="162768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636464"/>
        <c:crosses val="autoZero"/>
        <c:auto val="1"/>
        <c:lblAlgn val="ctr"/>
        <c:lblOffset val="100"/>
        <c:noMultiLvlLbl val="0"/>
      </c:catAx>
      <c:valAx>
        <c:axId val="17056364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68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[Excel-Challenge.xlsx]SubcategoryStats!PivotTable3</c:name>
    <c:fmtId val="0"/>
  </c:pivotSource>
  <c:chart>
    <c:autoTitleDeleted val="0"/>
    <c:pivotFmts>
      <c:pivotFmt>
        <c:idx val="0"/>
        <c:spPr>
          <a:solidFill>
            <a:schemeClr val="accent6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SubcategoryStats!$B$4:$B$5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>
                <a:tint val="58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B-439E-B807-F323265696AA}"/>
            </c:ext>
          </c:extLst>
        </c:ser>
        <c:ser>
          <c:idx val="1"/>
          <c:order val="1"/>
          <c:tx>
            <c:strRef>
              <c:f>SubcategoryStats!$C$4:$C$5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6">
                <a:tint val="86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8B-439E-B807-F323265696AA}"/>
            </c:ext>
          </c:extLst>
        </c:ser>
        <c:ser>
          <c:idx val="2"/>
          <c:order val="2"/>
          <c:tx>
            <c:strRef>
              <c:f>SubcategoryStats!$D$4:$D$5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>
                <a:shade val="86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8B-439E-B807-F323265696AA}"/>
            </c:ext>
          </c:extLst>
        </c:ser>
        <c:ser>
          <c:idx val="3"/>
          <c:order val="3"/>
          <c:tx>
            <c:strRef>
              <c:f>SubcategoryStats!$E$4:$E$5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shade val="58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8B-439E-B807-F32326569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51930816"/>
        <c:axId val="1970707424"/>
      </c:barChart>
      <c:catAx>
        <c:axId val="205193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07424"/>
        <c:crosses val="autoZero"/>
        <c:auto val="1"/>
        <c:lblAlgn val="ctr"/>
        <c:lblOffset val="100"/>
        <c:noMultiLvlLbl val="0"/>
      </c:catAx>
      <c:valAx>
        <c:axId val="19707074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93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787400</xdr:colOff>
      <xdr:row>14</xdr:row>
      <xdr:rowOff>73024</xdr:rowOff>
    </xdr:from>
    <xdr:to>
      <xdr:col>7</xdr:col>
      <xdr:colOff>876300</xdr:colOff>
      <xdr:row>36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391F3A-6EB3-6653-CCD4-E4F1CF610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1</xdr:row>
      <xdr:rowOff>146050</xdr:rowOff>
    </xdr:from>
    <xdr:to>
      <xdr:col>10</xdr:col>
      <xdr:colOff>0</xdr:colOff>
      <xdr:row>17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8926E8-4D81-ED49-3B60-A6604E109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727075</xdr:colOff>
      <xdr:row>0</xdr:row>
      <xdr:rowOff>158750</xdr:rowOff>
    </xdr:from>
    <xdr:to>
      <xdr:col>11</xdr:col>
      <xdr:colOff>558800</xdr:colOff>
      <xdr:row>19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8226B-776D-FEA4-0C8F-768F8CCF4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757464</xdr:colOff>
      <xdr:row>3</xdr:row>
      <xdr:rowOff>9072</xdr:rowOff>
    </xdr:from>
    <xdr:to>
      <xdr:col>20</xdr:col>
      <xdr:colOff>181429</xdr:colOff>
      <xdr:row>30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F42AA-5C7B-5338-8276-B54C5A6E8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nesa Casillas" refreshedDate="45230.962596412035" createdVersion="8" refreshedVersion="8" minRefreshableVersion="3" recordCount="1001" xr:uid="{1E47FCBD-E6B0-4CE1-8B81-292988306484}">
  <cacheSource type="worksheet">
    <worksheetSource ref="A1:N1048576" sheet="Crowdfunding"/>
  </cacheSource>
  <cacheFields count="15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  <fieldGroup par="14"/>
    </cacheField>
    <cacheField name="category &amp; sub-category2" numFmtId="0" databaseField="0">
      <fieldGroup base="13">
        <discretePr count="25">
          <x v="1"/>
          <x v="7"/>
          <x v="9"/>
          <x v="4"/>
          <x v="5"/>
          <x v="7"/>
          <x v="5"/>
          <x v="7"/>
          <x v="9"/>
          <x v="8"/>
          <x v="5"/>
          <x v="6"/>
          <x v="5"/>
          <x v="8"/>
          <x v="3"/>
          <x v="8"/>
          <x v="7"/>
          <x v="7"/>
          <x v="8"/>
          <x v="5"/>
          <x v="6"/>
          <x v="7"/>
          <x v="5"/>
          <x v="2"/>
          <x v="0"/>
        </discretePr>
        <groupItems count="10">
          <m/>
          <s v="food/food trucks"/>
          <s v="journalism/audio"/>
          <s v="photography/photography books"/>
          <s v="theater/plays"/>
          <s v="Group1"/>
          <s v="Group2"/>
          <s v="Group3"/>
          <s v="Group4"/>
          <s v="Group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nesa Casillas" refreshedDate="45231.97069548611" createdVersion="8" refreshedVersion="8" minRefreshableVersion="3" recordCount="1001" xr:uid="{6EFD3234-D419-4405-BD87-1134BC04CCC5}">
  <cacheSource type="worksheet">
    <worksheetSource ref="A1:T1048576" sheet="CrowdfundingBook"/>
  </cacheSource>
  <cacheFields count="27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9">
      <sharedItems containsString="0" containsBlank="1" containsNumber="1" minValue="0" maxValue="23.388333333333332"/>
    </cacheField>
    <cacheField name="Average Donation" numFmtId="164">
      <sharedItems containsBlank="1" containsMixedTypes="1" containsNumber="1" minValue="0.5" maxValue="56.585365853658537"/>
    </cacheField>
    <cacheField name="backers_count" numFmtId="0">
      <sharedItems containsBlank="1" containsMixedTypes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Date Created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3"/>
    </cacheField>
    <cacheField name="Date Ended Conversion" numFmtId="14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6"/>
    </cacheField>
    <cacheField name="staff_pick" numFmtId="0">
      <sharedItems containsBlank="1"/>
    </cacheField>
    <cacheField name="spotlight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category &amp; sub-category" numFmtId="0">
      <sharedItems containsBlank="1"/>
    </cacheField>
    <cacheField name="Field1" numFmtId="0" formula="'Date CreatedConversion'" databaseField="0"/>
    <cacheField name="Months (Date Created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</r>
  <r>
    <m/>
    <m/>
    <m/>
    <m/>
    <m/>
    <x v="4"/>
    <m/>
    <x v="7"/>
    <m/>
    <m/>
    <m/>
    <m/>
    <m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e v="#N/A"/>
    <e v="#N/A"/>
    <x v="0"/>
    <s v="CAD"/>
    <x v="0"/>
    <n v="1450159200"/>
    <x v="0"/>
    <x v="0"/>
    <b v="0"/>
    <b v="0"/>
    <x v="0"/>
    <x v="0"/>
    <s v="food/food trucks"/>
  </r>
  <r>
    <n v="1"/>
    <s v="Odom Inc"/>
    <s v="Managed bottom-line architecture"/>
    <n v="1400"/>
    <n v="14560"/>
    <x v="1"/>
    <n v="10.4"/>
    <n v="46.075949367088604"/>
    <n v="158"/>
    <x v="1"/>
    <s v="USD"/>
    <x v="1"/>
    <n v="1408597200"/>
    <x v="1"/>
    <x v="1"/>
    <b v="0"/>
    <b v="1"/>
    <x v="1"/>
    <x v="1"/>
    <s v="music/rock"/>
  </r>
  <r>
    <n v="2"/>
    <s v="Melton, Robinson and Fritz"/>
    <s v="Function-based leadingedge pricing structure"/>
    <n v="108400"/>
    <n v="142523"/>
    <x v="1"/>
    <n v="1.3147878228782288"/>
    <n v="50.008070175438597"/>
    <n v="1425"/>
    <x v="2"/>
    <s v="AUD"/>
    <x v="2"/>
    <n v="1384840800"/>
    <x v="2"/>
    <x v="2"/>
    <b v="0"/>
    <b v="0"/>
    <x v="2"/>
    <x v="2"/>
    <s v="technology/web"/>
  </r>
  <r>
    <n v="3"/>
    <s v="Mcdonald, Gonzalez and Ross"/>
    <s v="Vision-oriented fresh-thinking conglomeration"/>
    <n v="4200"/>
    <n v="2477"/>
    <x v="0"/>
    <n v="0.58976190476190471"/>
    <n v="51.604166666666664"/>
    <n v="24"/>
    <x v="1"/>
    <s v="USD"/>
    <x v="3"/>
    <n v="1568955600"/>
    <x v="3"/>
    <x v="3"/>
    <b v="0"/>
    <b v="0"/>
    <x v="1"/>
    <x v="1"/>
    <s v="music/rock"/>
  </r>
  <r>
    <n v="4"/>
    <s v="Larson-Little"/>
    <s v="Proactive foreground core"/>
    <n v="7600"/>
    <n v="5265"/>
    <x v="0"/>
    <n v="0.69276315789473686"/>
    <n v="49.669811320754718"/>
    <n v="53"/>
    <x v="1"/>
    <s v="USD"/>
    <x v="4"/>
    <n v="1548309600"/>
    <x v="4"/>
    <x v="4"/>
    <b v="0"/>
    <b v="0"/>
    <x v="3"/>
    <x v="3"/>
    <s v="theater/plays"/>
  </r>
  <r>
    <n v="5"/>
    <s v="Harris Group"/>
    <s v="Open-source optimizing database"/>
    <n v="7600"/>
    <n v="13195"/>
    <x v="1"/>
    <n v="1.7361842105263159"/>
    <n v="37.916666666666664"/>
    <n v="174"/>
    <x v="3"/>
    <s v="DKK"/>
    <x v="5"/>
    <n v="1347080400"/>
    <x v="5"/>
    <x v="5"/>
    <b v="0"/>
    <b v="0"/>
    <x v="3"/>
    <x v="3"/>
    <s v="theater/plays"/>
  </r>
  <r>
    <n v="6"/>
    <s v="Ortiz, Coleman and Mitchell"/>
    <s v="Operative upward-trending algorithm"/>
    <n v="5200"/>
    <n v="1090"/>
    <x v="0"/>
    <n v="0.20961538461538462"/>
    <n v="30.277777777777779"/>
    <n v="18"/>
    <x v="4"/>
    <s v="GBP"/>
    <x v="6"/>
    <n v="1505365200"/>
    <x v="6"/>
    <x v="6"/>
    <b v="0"/>
    <b v="0"/>
    <x v="4"/>
    <x v="4"/>
    <s v="film &amp; video/documentary"/>
  </r>
  <r>
    <n v="7"/>
    <s v="Carter-Guzman"/>
    <s v="Centralized cohesive challenge"/>
    <n v="4500"/>
    <n v="14741"/>
    <x v="1"/>
    <n v="3.2757777777777779"/>
    <n v="32.469162995594715"/>
    <n v="227"/>
    <x v="3"/>
    <s v="DKK"/>
    <x v="7"/>
    <n v="1439614800"/>
    <x v="7"/>
    <x v="7"/>
    <b v="0"/>
    <b v="0"/>
    <x v="3"/>
    <x v="3"/>
    <s v="theater/plays"/>
  </r>
  <r>
    <n v="8"/>
    <s v="Nunez-Richards"/>
    <s v="Exclusive attitude-oriented intranet"/>
    <n v="110100"/>
    <n v="21946"/>
    <x v="2"/>
    <n v="0.19932788374205268"/>
    <n v="15.498587570621469"/>
    <n v="708"/>
    <x v="3"/>
    <s v="DKK"/>
    <x v="8"/>
    <n v="1281502800"/>
    <x v="8"/>
    <x v="8"/>
    <b v="0"/>
    <b v="0"/>
    <x v="3"/>
    <x v="3"/>
    <s v="theater/plays"/>
  </r>
  <r>
    <n v="9"/>
    <s v="Rangel, Holt and Jones"/>
    <s v="Open-source fresh-thinking model"/>
    <n v="6200"/>
    <n v="3208"/>
    <x v="0"/>
    <n v="0.51741935483870971"/>
    <n v="36.454545454545453"/>
    <n v="44"/>
    <x v="1"/>
    <s v="USD"/>
    <x v="9"/>
    <n v="1383804000"/>
    <x v="9"/>
    <x v="9"/>
    <b v="0"/>
    <b v="0"/>
    <x v="1"/>
    <x v="5"/>
    <s v="music/electric music"/>
  </r>
  <r>
    <n v="10"/>
    <s v="Green Ltd"/>
    <s v="Monitored empowering installation"/>
    <n v="5200"/>
    <n v="13838"/>
    <x v="1"/>
    <n v="2.6611538461538462"/>
    <n v="31.45"/>
    <n v="220"/>
    <x v="1"/>
    <s v="USD"/>
    <x v="10"/>
    <n v="1285909200"/>
    <x v="10"/>
    <x v="10"/>
    <b v="0"/>
    <b v="0"/>
    <x v="4"/>
    <x v="6"/>
    <s v="film &amp; video/drama"/>
  </r>
  <r>
    <n v="11"/>
    <s v="Perez, Johnson and Gardner"/>
    <s v="Grass-roots zero administration system engine"/>
    <n v="6300"/>
    <n v="3030"/>
    <x v="0"/>
    <n v="0.48095238095238096"/>
    <n v="56.111111111111114"/>
    <n v="27"/>
    <x v="1"/>
    <s v="USD"/>
    <x v="11"/>
    <n v="1285563600"/>
    <x v="11"/>
    <x v="11"/>
    <b v="0"/>
    <b v="1"/>
    <x v="3"/>
    <x v="3"/>
    <s v="theater/plays"/>
  </r>
  <r>
    <n v="12"/>
    <s v="Kim Ltd"/>
    <s v="Assimilated hybrid intranet"/>
    <n v="6300"/>
    <n v="5629"/>
    <x v="0"/>
    <n v="0.89349206349206345"/>
    <n v="51.172727272727272"/>
    <n v="55"/>
    <x v="1"/>
    <s v="USD"/>
    <x v="12"/>
    <n v="1572411600"/>
    <x v="12"/>
    <x v="12"/>
    <b v="0"/>
    <b v="0"/>
    <x v="4"/>
    <x v="6"/>
    <s v="film &amp; video/drama"/>
  </r>
  <r>
    <n v="13"/>
    <s v="Walker, Taylor and Coleman"/>
    <s v="Multi-tiered directional open architecture"/>
    <n v="4200"/>
    <n v="10295"/>
    <x v="1"/>
    <n v="2.4511904761904764"/>
    <n v="52.525510204081634"/>
    <n v="98"/>
    <x v="1"/>
    <s v="USD"/>
    <x v="13"/>
    <n v="1466658000"/>
    <x v="13"/>
    <x v="13"/>
    <b v="0"/>
    <b v="0"/>
    <x v="1"/>
    <x v="7"/>
    <s v="music/indie rock"/>
  </r>
  <r>
    <n v="14"/>
    <s v="Rodriguez, Rose and Stewart"/>
    <s v="Cloned directional synergy"/>
    <n v="28200"/>
    <n v="18829"/>
    <x v="0"/>
    <n v="0.66769503546099296"/>
    <n v="47.072499999999998"/>
    <n v="200"/>
    <x v="1"/>
    <s v="USD"/>
    <x v="14"/>
    <n v="1333342800"/>
    <x v="14"/>
    <x v="14"/>
    <b v="0"/>
    <b v="0"/>
    <x v="1"/>
    <x v="7"/>
    <s v="music/indie rock"/>
  </r>
  <r>
    <n v="15"/>
    <s v="Wright, Hunt and Rowe"/>
    <s v="Extended eco-centric pricing structure"/>
    <n v="81200"/>
    <n v="38414"/>
    <x v="0"/>
    <n v="0.47307881773399013"/>
    <n v="42.493362831858406"/>
    <n v="452"/>
    <x v="1"/>
    <s v="USD"/>
    <x v="15"/>
    <n v="1576303200"/>
    <x v="15"/>
    <x v="15"/>
    <b v="0"/>
    <b v="0"/>
    <x v="2"/>
    <x v="8"/>
    <s v="technology/wearables"/>
  </r>
  <r>
    <n v="16"/>
    <s v="Hines Inc"/>
    <s v="Cross-platform systemic adapter"/>
    <n v="1700"/>
    <n v="11041"/>
    <x v="1"/>
    <n v="6.4947058823529416"/>
    <n v="55.204999999999998"/>
    <n v="100"/>
    <x v="1"/>
    <s v="USD"/>
    <x v="16"/>
    <n v="1392271200"/>
    <x v="16"/>
    <x v="16"/>
    <b v="0"/>
    <b v="0"/>
    <x v="5"/>
    <x v="9"/>
    <s v="publishing/nonfiction"/>
  </r>
  <r>
    <n v="17"/>
    <s v="Cochran-Nguyen"/>
    <s v="Seamless 4thgeneration methodology"/>
    <n v="84600"/>
    <n v="134845"/>
    <x v="1"/>
    <n v="1.5939125295508274"/>
    <n v="53.981184947958369"/>
    <n v="1249"/>
    <x v="1"/>
    <s v="USD"/>
    <x v="17"/>
    <n v="1294898400"/>
    <x v="17"/>
    <x v="17"/>
    <b v="0"/>
    <b v="0"/>
    <x v="4"/>
    <x v="10"/>
    <s v="film &amp; video/animation"/>
  </r>
  <r>
    <n v="18"/>
    <s v="Johnson-Gould"/>
    <s v="Exclusive needs-based adapter"/>
    <n v="9100"/>
    <n v="6089"/>
    <x v="3"/>
    <n v="0.66912087912087914"/>
    <n v="22.55185185185185"/>
    <n v="135"/>
    <x v="1"/>
    <s v="USD"/>
    <x v="18"/>
    <n v="1537074000"/>
    <x v="18"/>
    <x v="18"/>
    <b v="0"/>
    <b v="0"/>
    <x v="3"/>
    <x v="3"/>
    <s v="theater/plays"/>
  </r>
  <r>
    <n v="19"/>
    <s v="Perez-Hess"/>
    <s v="Down-sized cohesive archive"/>
    <n v="62500"/>
    <n v="30331"/>
    <x v="0"/>
    <n v="0.48529600000000001"/>
    <n v="22.500741839762611"/>
    <n v="674"/>
    <x v="1"/>
    <s v="USD"/>
    <x v="19"/>
    <n v="1553490000"/>
    <x v="19"/>
    <x v="19"/>
    <b v="0"/>
    <b v="1"/>
    <x v="3"/>
    <x v="3"/>
    <s v="theater/plays"/>
  </r>
  <r>
    <n v="20"/>
    <s v="Reeves, Thompson and Richardson"/>
    <s v="Proactive composite alliance"/>
    <n v="131800"/>
    <n v="147936"/>
    <x v="1"/>
    <n v="1.1224279210925645"/>
    <n v="52.985673352435533"/>
    <n v="1396"/>
    <x v="1"/>
    <s v="USD"/>
    <x v="20"/>
    <n v="1406523600"/>
    <x v="20"/>
    <x v="20"/>
    <b v="0"/>
    <b v="0"/>
    <x v="4"/>
    <x v="6"/>
    <s v="film &amp; video/drama"/>
  </r>
  <r>
    <n v="21"/>
    <s v="Simmons-Reynolds"/>
    <s v="Re-engineered intangible definition"/>
    <n v="94000"/>
    <n v="38533"/>
    <x v="0"/>
    <n v="0.40992553191489361"/>
    <n v="34.527777777777779"/>
    <n v="558"/>
    <x v="1"/>
    <s v="USD"/>
    <x v="21"/>
    <n v="1316322000"/>
    <x v="21"/>
    <x v="21"/>
    <b v="0"/>
    <b v="0"/>
    <x v="3"/>
    <x v="3"/>
    <s v="theater/plays"/>
  </r>
  <r>
    <n v="22"/>
    <s v="Collier Inc"/>
    <s v="Enhanced dynamic definition"/>
    <n v="59100"/>
    <n v="75690"/>
    <x v="1"/>
    <n v="1.2807106598984772"/>
    <n v="42.522471910112358"/>
    <n v="890"/>
    <x v="1"/>
    <s v="USD"/>
    <x v="22"/>
    <n v="1524027600"/>
    <x v="22"/>
    <x v="22"/>
    <b v="0"/>
    <b v="0"/>
    <x v="3"/>
    <x v="3"/>
    <s v="theater/plays"/>
  </r>
  <r>
    <n v="23"/>
    <s v="Gray-Jenkins"/>
    <s v="Devolved next generation adapter"/>
    <n v="4500"/>
    <n v="14942"/>
    <x v="1"/>
    <n v="3.3204444444444445"/>
    <n v="52.612676056338032"/>
    <n v="142"/>
    <x v="4"/>
    <s v="GBP"/>
    <x v="23"/>
    <n v="1554699600"/>
    <x v="23"/>
    <x v="23"/>
    <b v="0"/>
    <b v="0"/>
    <x v="4"/>
    <x v="4"/>
    <s v="film &amp; video/documentary"/>
  </r>
  <r>
    <n v="24"/>
    <s v="Scott, Wilson and Martin"/>
    <s v="Cross-platform intermediate frame"/>
    <n v="92400"/>
    <n v="104257"/>
    <x v="1"/>
    <n v="1.1283225108225108"/>
    <n v="19.501870557426113"/>
    <n v="2673"/>
    <x v="1"/>
    <s v="USD"/>
    <x v="24"/>
    <n v="1403499600"/>
    <x v="24"/>
    <x v="24"/>
    <b v="0"/>
    <b v="0"/>
    <x v="2"/>
    <x v="8"/>
    <s v="technology/wearables"/>
  </r>
  <r>
    <n v="25"/>
    <s v="Caldwell, Velazquez and Wilson"/>
    <s v="Monitored impactful analyzer"/>
    <n v="5500"/>
    <n v="11904"/>
    <x v="1"/>
    <n v="2.1643636363636363"/>
    <n v="36.515337423312886"/>
    <n v="163"/>
    <x v="1"/>
    <s v="USD"/>
    <x v="25"/>
    <n v="1307422800"/>
    <x v="25"/>
    <x v="25"/>
    <b v="0"/>
    <b v="1"/>
    <x v="6"/>
    <x v="11"/>
    <s v="games/video games"/>
  </r>
  <r>
    <n v="26"/>
    <s v="Spencer-Bates"/>
    <s v="Optional responsive customer loyalty"/>
    <n v="107500"/>
    <n v="51814"/>
    <x v="3"/>
    <n v="0.4819906976744186"/>
    <n v="17.504729729729728"/>
    <n v="1480"/>
    <x v="1"/>
    <s v="USD"/>
    <x v="26"/>
    <n v="1535346000"/>
    <x v="26"/>
    <x v="26"/>
    <b v="0"/>
    <b v="0"/>
    <x v="3"/>
    <x v="3"/>
    <s v="theater/plays"/>
  </r>
  <r>
    <n v="27"/>
    <s v="Best, Carr and Williams"/>
    <s v="Diverse transitional migration"/>
    <n v="2000"/>
    <n v="1599"/>
    <x v="0"/>
    <n v="0.79949999999999999"/>
    <n v="53.3"/>
    <n v="15"/>
    <x v="1"/>
    <s v="USD"/>
    <x v="27"/>
    <n v="1444539600"/>
    <x v="27"/>
    <x v="27"/>
    <b v="0"/>
    <b v="0"/>
    <x v="1"/>
    <x v="1"/>
    <s v="music/rock"/>
  </r>
  <r>
    <n v="28"/>
    <s v="Campbell, Brown and Powell"/>
    <s v="Synchronized global task-force"/>
    <n v="130800"/>
    <n v="137635"/>
    <x v="1"/>
    <n v="1.0522553516819573"/>
    <n v="30.998873873873872"/>
    <n v="2220"/>
    <x v="1"/>
    <s v="USD"/>
    <x v="28"/>
    <n v="1267682400"/>
    <x v="28"/>
    <x v="28"/>
    <b v="0"/>
    <b v="1"/>
    <x v="3"/>
    <x v="3"/>
    <s v="theater/plays"/>
  </r>
  <r>
    <n v="29"/>
    <s v="Johnson, Parker and Haynes"/>
    <s v="Focused 6thgeneration forecast"/>
    <n v="45900"/>
    <n v="150965"/>
    <x v="1"/>
    <n v="3.2889978213507627"/>
    <n v="47.000311332503117"/>
    <n v="1606"/>
    <x v="5"/>
    <s v="CHF"/>
    <x v="29"/>
    <n v="1535518800"/>
    <x v="29"/>
    <x v="29"/>
    <b v="0"/>
    <b v="0"/>
    <x v="4"/>
    <x v="12"/>
    <s v="film &amp; video/shorts"/>
  </r>
  <r>
    <n v="30"/>
    <s v="Clark-Cooke"/>
    <s v="Down-sized analyzing challenge"/>
    <n v="9000"/>
    <n v="14455"/>
    <x v="1"/>
    <n v="1.606111111111111"/>
    <n v="56.027131782945737"/>
    <n v="129"/>
    <x v="1"/>
    <s v="USD"/>
    <x v="30"/>
    <n v="1559106000"/>
    <x v="30"/>
    <x v="30"/>
    <b v="0"/>
    <b v="0"/>
    <x v="4"/>
    <x v="10"/>
    <s v="film &amp; video/animation"/>
  </r>
  <r>
    <n v="31"/>
    <s v="Schroeder Ltd"/>
    <s v="Progressive needs-based focus group"/>
    <n v="3500"/>
    <n v="10850"/>
    <x v="1"/>
    <n v="3.1"/>
    <n v="24.004424778761063"/>
    <n v="226"/>
    <x v="4"/>
    <s v="GBP"/>
    <x v="31"/>
    <n v="1454392800"/>
    <x v="31"/>
    <x v="31"/>
    <b v="0"/>
    <b v="0"/>
    <x v="6"/>
    <x v="11"/>
    <s v="games/video games"/>
  </r>
  <r>
    <n v="32"/>
    <s v="Jackson PLC"/>
    <s v="Ergonomic 6thgeneration success"/>
    <n v="101000"/>
    <n v="87676"/>
    <x v="0"/>
    <n v="0.86807920792079207"/>
    <n v="19.002167316861726"/>
    <n v="2307"/>
    <x v="6"/>
    <s v="EUR"/>
    <x v="32"/>
    <n v="1517896800"/>
    <x v="32"/>
    <x v="32"/>
    <b v="0"/>
    <b v="0"/>
    <x v="4"/>
    <x v="4"/>
    <s v="film &amp; video/documentary"/>
  </r>
  <r>
    <n v="33"/>
    <s v="Blair, Collins and Carter"/>
    <s v="Exclusive interactive approach"/>
    <n v="50200"/>
    <n v="189666"/>
    <x v="1"/>
    <n v="3.7782071713147412"/>
    <n v="17.500092267946115"/>
    <n v="5419"/>
    <x v="1"/>
    <s v="USD"/>
    <x v="33"/>
    <n v="1415685600"/>
    <x v="33"/>
    <x v="33"/>
    <b v="0"/>
    <b v="0"/>
    <x v="3"/>
    <x v="3"/>
    <s v="theater/plays"/>
  </r>
  <r>
    <n v="34"/>
    <s v="Maldonado and Sons"/>
    <s v="Reverse-engineered asynchronous archive"/>
    <n v="9300"/>
    <n v="14025"/>
    <x v="1"/>
    <n v="1.5080645161290323"/>
    <n v="42.5"/>
    <n v="165"/>
    <x v="1"/>
    <s v="USD"/>
    <x v="34"/>
    <n v="1490677200"/>
    <x v="34"/>
    <x v="34"/>
    <b v="0"/>
    <b v="0"/>
    <x v="4"/>
    <x v="4"/>
    <s v="film &amp; video/documentary"/>
  </r>
  <r>
    <n v="35"/>
    <s v="Mitchell and Sons"/>
    <s v="Synergized intangible challenge"/>
    <n v="125500"/>
    <n v="188628"/>
    <x v="1"/>
    <n v="1.5030119521912351"/>
    <n v="47.996946564885498"/>
    <n v="1965"/>
    <x v="3"/>
    <s v="DKK"/>
    <x v="35"/>
    <n v="1551506400"/>
    <x v="35"/>
    <x v="35"/>
    <b v="0"/>
    <b v="1"/>
    <x v="4"/>
    <x v="6"/>
    <s v="film &amp; video/drama"/>
  </r>
  <r>
    <n v="36"/>
    <s v="Jackson-Lewis"/>
    <s v="Monitored multi-state encryption"/>
    <n v="700"/>
    <n v="1101"/>
    <x v="1"/>
    <n v="1.572857142857143"/>
    <n v="34.40625"/>
    <n v="16"/>
    <x v="1"/>
    <s v="USD"/>
    <x v="36"/>
    <n v="1300856400"/>
    <x v="36"/>
    <x v="36"/>
    <b v="0"/>
    <b v="0"/>
    <x v="3"/>
    <x v="3"/>
    <s v="theater/plays"/>
  </r>
  <r>
    <n v="37"/>
    <s v="Black, Armstrong and Anderson"/>
    <s v="Profound attitude-oriented functionalities"/>
    <n v="8100"/>
    <n v="11339"/>
    <x v="1"/>
    <n v="1.3998765432098765"/>
    <n v="52.985981308411212"/>
    <n v="107"/>
    <x v="1"/>
    <s v="USD"/>
    <x v="37"/>
    <n v="1573192800"/>
    <x v="37"/>
    <x v="37"/>
    <b v="0"/>
    <b v="1"/>
    <x v="5"/>
    <x v="13"/>
    <s v="publishing/fiction"/>
  </r>
  <r>
    <n v="38"/>
    <s v="Maldonado-Gonzalez"/>
    <s v="Digitized client-driven database"/>
    <n v="3100"/>
    <n v="10085"/>
    <x v="1"/>
    <n v="3.2532258064516131"/>
    <n v="37.630597014925371"/>
    <n v="134"/>
    <x v="1"/>
    <s v="USD"/>
    <x v="38"/>
    <n v="1287810000"/>
    <x v="38"/>
    <x v="38"/>
    <b v="0"/>
    <b v="0"/>
    <x v="7"/>
    <x v="14"/>
    <s v="photography/photography books"/>
  </r>
  <r>
    <n v="39"/>
    <s v="Kim-Rice"/>
    <s v="Organized bi-directional function"/>
    <n v="9900"/>
    <n v="5027"/>
    <x v="0"/>
    <n v="0.50777777777777777"/>
    <n v="28.5625"/>
    <n v="88"/>
    <x v="3"/>
    <s v="DKK"/>
    <x v="39"/>
    <n v="1362978000"/>
    <x v="39"/>
    <x v="39"/>
    <b v="0"/>
    <b v="0"/>
    <x v="3"/>
    <x v="3"/>
    <s v="theater/plays"/>
  </r>
  <r>
    <n v="40"/>
    <s v="Garcia, Garcia and Lopez"/>
    <s v="Reduced stable middleware"/>
    <n v="8800"/>
    <n v="14878"/>
    <x v="1"/>
    <n v="1.6906818181818182"/>
    <n v="37.570707070707073"/>
    <n v="198"/>
    <x v="1"/>
    <s v="USD"/>
    <x v="40"/>
    <n v="1277355600"/>
    <x v="40"/>
    <x v="40"/>
    <b v="0"/>
    <b v="1"/>
    <x v="2"/>
    <x v="8"/>
    <s v="technology/wearables"/>
  </r>
  <r>
    <n v="41"/>
    <s v="Watts Group"/>
    <s v="Universal 5thgeneration neural-net"/>
    <n v="5600"/>
    <n v="11924"/>
    <x v="1"/>
    <n v="2.1292857142857144"/>
    <n v="53.711711711711715"/>
    <n v="111"/>
    <x v="6"/>
    <s v="EUR"/>
    <x v="41"/>
    <n v="1348981200"/>
    <x v="41"/>
    <x v="41"/>
    <b v="0"/>
    <b v="1"/>
    <x v="1"/>
    <x v="1"/>
    <s v="music/rock"/>
  </r>
  <r>
    <n v="42"/>
    <s v="Werner-Bryant"/>
    <s v="Virtual uniform frame"/>
    <n v="1800"/>
    <n v="7991"/>
    <x v="1"/>
    <n v="4.4394444444444447"/>
    <n v="17.997747747747749"/>
    <n v="222"/>
    <x v="1"/>
    <s v="USD"/>
    <x v="42"/>
    <n v="1310533200"/>
    <x v="42"/>
    <x v="42"/>
    <b v="0"/>
    <b v="0"/>
    <x v="0"/>
    <x v="0"/>
    <s v="food/food trucks"/>
  </r>
  <r>
    <n v="43"/>
    <s v="Schmitt-Mendoza"/>
    <s v="Profound explicit paradigm"/>
    <n v="90200"/>
    <n v="167717"/>
    <x v="1"/>
    <n v="1.859390243902439"/>
    <n v="13.499436574372183"/>
    <n v="6212"/>
    <x v="1"/>
    <s v="USD"/>
    <x v="43"/>
    <n v="1407560400"/>
    <x v="43"/>
    <x v="43"/>
    <b v="0"/>
    <b v="0"/>
    <x v="5"/>
    <x v="15"/>
    <s v="publishing/radio &amp; podcasts"/>
  </r>
  <r>
    <n v="44"/>
    <s v="Reid-Mccullough"/>
    <s v="Visionary real-time groupware"/>
    <n v="1600"/>
    <n v="10541"/>
    <x v="1"/>
    <n v="6.5881249999999998"/>
    <n v="53.780612244897959"/>
    <n v="98"/>
    <x v="3"/>
    <s v="DKK"/>
    <x v="44"/>
    <n v="1552885200"/>
    <x v="44"/>
    <x v="44"/>
    <b v="0"/>
    <b v="0"/>
    <x v="5"/>
    <x v="13"/>
    <s v="publishing/fiction"/>
  </r>
  <r>
    <n v="45"/>
    <s v="Woods-Clark"/>
    <s v="Networked tertiary Graphical User Interface"/>
    <n v="9500"/>
    <n v="4530"/>
    <x v="0"/>
    <n v="0.4768421052631579"/>
    <n v="47.1875"/>
    <n v="48"/>
    <x v="1"/>
    <s v="USD"/>
    <x v="45"/>
    <n v="1479362400"/>
    <x v="45"/>
    <x v="45"/>
    <b v="0"/>
    <b v="1"/>
    <x v="3"/>
    <x v="3"/>
    <s v="theater/plays"/>
  </r>
  <r>
    <n v="46"/>
    <s v="Vaughn, Hunt and Caldwell"/>
    <s v="Virtual grid-enabled task-force"/>
    <n v="3700"/>
    <n v="4247"/>
    <x v="1"/>
    <n v="1.1478378378378378"/>
    <n v="23.081521739130434"/>
    <n v="92"/>
    <x v="1"/>
    <s v="USD"/>
    <x v="46"/>
    <n v="1280552400"/>
    <x v="46"/>
    <x v="46"/>
    <b v="0"/>
    <b v="0"/>
    <x v="1"/>
    <x v="1"/>
    <s v="music/rock"/>
  </r>
  <r>
    <n v="47"/>
    <s v="Bennett and Sons"/>
    <s v="Function-based multi-state software"/>
    <n v="1500"/>
    <n v="7129"/>
    <x v="1"/>
    <n v="4.7526666666666664"/>
    <n v="23.922818791946309"/>
    <n v="149"/>
    <x v="1"/>
    <s v="USD"/>
    <x v="47"/>
    <n v="1398661200"/>
    <x v="47"/>
    <x v="47"/>
    <b v="0"/>
    <b v="0"/>
    <x v="3"/>
    <x v="3"/>
    <s v="theater/plays"/>
  </r>
  <r>
    <n v="48"/>
    <s v="Lamb Inc"/>
    <s v="Optimized leadingedge concept"/>
    <n v="33300"/>
    <n v="128862"/>
    <x v="1"/>
    <n v="3.86972972972973"/>
    <n v="26.503907856849032"/>
    <n v="2431"/>
    <x v="1"/>
    <s v="USD"/>
    <x v="48"/>
    <n v="1436245200"/>
    <x v="48"/>
    <x v="48"/>
    <b v="0"/>
    <b v="0"/>
    <x v="3"/>
    <x v="3"/>
    <s v="theater/plays"/>
  </r>
  <r>
    <n v="49"/>
    <s v="Casey-Kelly"/>
    <s v="Sharable holistic interface"/>
    <n v="7200"/>
    <n v="13653"/>
    <x v="1"/>
    <n v="1.89625"/>
    <n v="22.529702970297031"/>
    <n v="303"/>
    <x v="1"/>
    <s v="USD"/>
    <x v="49"/>
    <n v="1575439200"/>
    <x v="49"/>
    <x v="49"/>
    <b v="0"/>
    <b v="0"/>
    <x v="1"/>
    <x v="1"/>
    <s v="music/rock"/>
  </r>
  <r>
    <n v="50"/>
    <s v="Jones, Taylor and Moore"/>
    <s v="Down-sized system-worthy secured line"/>
    <n v="100"/>
    <n v="2"/>
    <x v="0"/>
    <n v="0.02"/>
    <n v="1"/>
    <n v="1"/>
    <x v="6"/>
    <s v="EUR"/>
    <x v="50"/>
    <n v="1377752400"/>
    <x v="50"/>
    <x v="50"/>
    <b v="0"/>
    <b v="0"/>
    <x v="1"/>
    <x v="16"/>
    <s v="music/metal"/>
  </r>
  <r>
    <n v="51"/>
    <s v="Bradshaw, Gill and Donovan"/>
    <s v="Inverse secondary infrastructure"/>
    <n v="158100"/>
    <n v="145243"/>
    <x v="0"/>
    <n v="0.91867805186590767"/>
    <n v="49.503408316291754"/>
    <n v="1467"/>
    <x v="4"/>
    <s v="GBP"/>
    <x v="51"/>
    <n v="1334206800"/>
    <x v="51"/>
    <x v="51"/>
    <b v="0"/>
    <b v="1"/>
    <x v="2"/>
    <x v="8"/>
    <s v="technology/wearables"/>
  </r>
  <r>
    <n v="52"/>
    <s v="Hernandez, Rodriguez and Clark"/>
    <s v="Organic foreground leverage"/>
    <n v="7200"/>
    <n v="2459"/>
    <x v="0"/>
    <n v="0.34152777777777776"/>
    <n v="16.393333333333334"/>
    <n v="75"/>
    <x v="1"/>
    <s v="USD"/>
    <x v="52"/>
    <n v="1284872400"/>
    <x v="52"/>
    <x v="52"/>
    <b v="0"/>
    <b v="0"/>
    <x v="3"/>
    <x v="3"/>
    <s v="theater/plays"/>
  </r>
  <r>
    <n v="53"/>
    <s v="Smith-Jones"/>
    <s v="Reverse-engineered static concept"/>
    <n v="8800"/>
    <n v="12356"/>
    <x v="1"/>
    <n v="1.4040909090909091"/>
    <n v="29.559808612440193"/>
    <n v="209"/>
    <x v="1"/>
    <s v="USD"/>
    <x v="53"/>
    <n v="1403931600"/>
    <x v="53"/>
    <x v="53"/>
    <b v="0"/>
    <b v="0"/>
    <x v="4"/>
    <x v="6"/>
    <s v="film &amp; video/drama"/>
  </r>
  <r>
    <n v="54"/>
    <s v="Roy PLC"/>
    <s v="Multi-channeled neutral customer loyalty"/>
    <n v="6000"/>
    <n v="5392"/>
    <x v="0"/>
    <n v="0.89866666666666661"/>
    <n v="22.466666666666665"/>
    <n v="120"/>
    <x v="1"/>
    <s v="USD"/>
    <x v="54"/>
    <n v="1521262800"/>
    <x v="54"/>
    <x v="54"/>
    <b v="0"/>
    <b v="0"/>
    <x v="2"/>
    <x v="8"/>
    <s v="technology/wearables"/>
  </r>
  <r>
    <n v="55"/>
    <s v="Wright, Brooks and Villarreal"/>
    <s v="Reverse-engineered bifurcated strategy"/>
    <n v="6600"/>
    <n v="11746"/>
    <x v="1"/>
    <n v="1.7796969696969698"/>
    <n v="44.832061068702288"/>
    <n v="131"/>
    <x v="1"/>
    <s v="USD"/>
    <x v="55"/>
    <n v="1533358800"/>
    <x v="55"/>
    <x v="55"/>
    <b v="0"/>
    <b v="0"/>
    <x v="1"/>
    <x v="17"/>
    <s v="music/jazz"/>
  </r>
  <r>
    <n v="56"/>
    <s v="Flores, Miller and Johnson"/>
    <s v="Horizontal context-sensitive knowledge user"/>
    <n v="8000"/>
    <n v="11493"/>
    <x v="1"/>
    <n v="1.436625"/>
    <n v="35.039634146341463"/>
    <n v="164"/>
    <x v="1"/>
    <s v="USD"/>
    <x v="56"/>
    <n v="1421474400"/>
    <x v="56"/>
    <x v="56"/>
    <b v="0"/>
    <b v="0"/>
    <x v="2"/>
    <x v="8"/>
    <s v="technology/wearables"/>
  </r>
  <r>
    <n v="57"/>
    <s v="Bridges, Freeman and Kim"/>
    <s v="Cross-group multi-state task-force"/>
    <n v="2900"/>
    <n v="6243"/>
    <x v="1"/>
    <n v="2.1527586206896552"/>
    <n v="15.529850746268657"/>
    <n v="201"/>
    <x v="1"/>
    <s v="USD"/>
    <x v="57"/>
    <n v="1505278800"/>
    <x v="57"/>
    <x v="57"/>
    <b v="0"/>
    <b v="0"/>
    <x v="6"/>
    <x v="11"/>
    <s v="games/video games"/>
  </r>
  <r>
    <n v="58"/>
    <s v="Anderson-Perez"/>
    <s v="Expanded 3rdgeneration strategy"/>
    <n v="2700"/>
    <n v="6132"/>
    <x v="1"/>
    <n v="2.2711111111111113"/>
    <n v="14.530805687203792"/>
    <n v="211"/>
    <x v="1"/>
    <s v="USD"/>
    <x v="58"/>
    <n v="1443934800"/>
    <x v="58"/>
    <x v="58"/>
    <b v="0"/>
    <b v="0"/>
    <x v="3"/>
    <x v="3"/>
    <s v="theater/plays"/>
  </r>
  <r>
    <n v="59"/>
    <s v="Wright, Fox and Marks"/>
    <s v="Assimilated real-time support"/>
    <n v="1400"/>
    <n v="3851"/>
    <x v="1"/>
    <n v="2.7507142857142859"/>
    <n v="15.04296875"/>
    <n v="128"/>
    <x v="1"/>
    <s v="USD"/>
    <x v="59"/>
    <n v="1498539600"/>
    <x v="59"/>
    <x v="59"/>
    <b v="0"/>
    <b v="1"/>
    <x v="3"/>
    <x v="3"/>
    <s v="theater/plays"/>
  </r>
  <r>
    <n v="60"/>
    <s v="Crawford-Peters"/>
    <s v="User-centric regional database"/>
    <n v="94200"/>
    <n v="135997"/>
    <x v="1"/>
    <n v="1.4437048832271762"/>
    <n v="42.499062500000001"/>
    <n v="1600"/>
    <x v="0"/>
    <s v="CAD"/>
    <x v="60"/>
    <n v="1342760400"/>
    <x v="60"/>
    <x v="60"/>
    <b v="0"/>
    <b v="0"/>
    <x v="3"/>
    <x v="3"/>
    <s v="theater/plays"/>
  </r>
  <r>
    <n v="61"/>
    <s v="Romero-Hoffman"/>
    <s v="Open-source zero administration complexity"/>
    <n v="199200"/>
    <n v="184750"/>
    <x v="0"/>
    <n v="0.92745983935742971"/>
    <n v="41.000887705281848"/>
    <n v="2253"/>
    <x v="0"/>
    <s v="CAD"/>
    <x v="61"/>
    <n v="1301720400"/>
    <x v="61"/>
    <x v="61"/>
    <b v="0"/>
    <b v="0"/>
    <x v="3"/>
    <x v="3"/>
    <s v="theater/plays"/>
  </r>
  <r>
    <n v="62"/>
    <s v="Sparks-West"/>
    <s v="Organized incremental standardization"/>
    <n v="2000"/>
    <n v="14452"/>
    <x v="1"/>
    <n v="7.226"/>
    <n v="29.020080321285139"/>
    <n v="249"/>
    <x v="1"/>
    <s v="USD"/>
    <x v="62"/>
    <n v="1433566800"/>
    <x v="62"/>
    <x v="62"/>
    <b v="0"/>
    <b v="0"/>
    <x v="2"/>
    <x v="2"/>
    <s v="technology/web"/>
  </r>
  <r>
    <n v="63"/>
    <s v="Baker, Morgan and Brown"/>
    <s v="Assimilated didactic open system"/>
    <n v="4700"/>
    <n v="557"/>
    <x v="0"/>
    <n v="0.11851063829787234"/>
    <n v="55.7"/>
    <n v="5"/>
    <x v="1"/>
    <s v="USD"/>
    <x v="63"/>
    <n v="1493874000"/>
    <x v="63"/>
    <x v="63"/>
    <b v="0"/>
    <b v="0"/>
    <x v="3"/>
    <x v="3"/>
    <s v="theater/plays"/>
  </r>
  <r>
    <n v="64"/>
    <s v="Mosley-Gilbert"/>
    <s v="Vision-oriented logistical intranet"/>
    <n v="2800"/>
    <n v="2734"/>
    <x v="0"/>
    <n v="0.97642857142857142"/>
    <n v="35.973684210526315"/>
    <n v="38"/>
    <x v="1"/>
    <s v="USD"/>
    <x v="64"/>
    <n v="1531803600"/>
    <x v="64"/>
    <x v="64"/>
    <b v="0"/>
    <b v="1"/>
    <x v="2"/>
    <x v="2"/>
    <s v="technology/web"/>
  </r>
  <r>
    <n v="65"/>
    <s v="Berry-Boyer"/>
    <s v="Mandatory incremental projection"/>
    <n v="6100"/>
    <n v="14405"/>
    <x v="1"/>
    <n v="2.3614754098360655"/>
    <n v="30.51906779661017"/>
    <n v="236"/>
    <x v="1"/>
    <s v="USD"/>
    <x v="65"/>
    <n v="1296712800"/>
    <x v="65"/>
    <x v="65"/>
    <b v="0"/>
    <b v="0"/>
    <x v="3"/>
    <x v="3"/>
    <s v="theater/plays"/>
  </r>
  <r>
    <n v="66"/>
    <s v="Sanders-Allen"/>
    <s v="Grass-roots needs-based encryption"/>
    <n v="2900"/>
    <n v="1307"/>
    <x v="0"/>
    <n v="0.45068965517241377"/>
    <n v="54.458333333333336"/>
    <n v="12"/>
    <x v="1"/>
    <s v="USD"/>
    <x v="66"/>
    <n v="1428901200"/>
    <x v="66"/>
    <x v="66"/>
    <b v="0"/>
    <b v="1"/>
    <x v="3"/>
    <x v="3"/>
    <s v="theater/plays"/>
  </r>
  <r>
    <n v="67"/>
    <s v="Lopez Inc"/>
    <s v="Team-oriented 6thgeneration middleware"/>
    <n v="72600"/>
    <n v="117892"/>
    <x v="1"/>
    <n v="1.6238567493112948"/>
    <n v="14.500861008610086"/>
    <n v="4065"/>
    <x v="4"/>
    <s v="GBP"/>
    <x v="67"/>
    <n v="1264831200"/>
    <x v="67"/>
    <x v="67"/>
    <b v="0"/>
    <b v="1"/>
    <x v="2"/>
    <x v="8"/>
    <s v="technology/wearables"/>
  </r>
  <r>
    <n v="68"/>
    <s v="Moreno-Turner"/>
    <s v="Inverse multi-tasking installation"/>
    <n v="5700"/>
    <n v="14508"/>
    <x v="1"/>
    <n v="2.5452631578947367"/>
    <n v="29.487804878048781"/>
    <n v="246"/>
    <x v="6"/>
    <s v="EUR"/>
    <x v="68"/>
    <n v="1505192400"/>
    <x v="68"/>
    <x v="68"/>
    <b v="0"/>
    <b v="1"/>
    <x v="3"/>
    <x v="3"/>
    <s v="theater/plays"/>
  </r>
  <r>
    <n v="69"/>
    <s v="Jones-Watson"/>
    <s v="Switchable disintermediate moderator"/>
    <n v="7900"/>
    <n v="1901"/>
    <x v="3"/>
    <n v="0.24063291139240506"/>
    <n v="55.911764705882355"/>
    <n v="17"/>
    <x v="1"/>
    <s v="USD"/>
    <x v="69"/>
    <n v="1295676000"/>
    <x v="69"/>
    <x v="69"/>
    <b v="0"/>
    <b v="0"/>
    <x v="3"/>
    <x v="3"/>
    <s v="theater/plays"/>
  </r>
  <r>
    <n v="70"/>
    <s v="Barker Inc"/>
    <s v="Re-engineered 24/7 task-force"/>
    <n v="128000"/>
    <n v="158389"/>
    <x v="1"/>
    <n v="1.2374140625000001"/>
    <n v="31.997777777777777"/>
    <n v="2475"/>
    <x v="6"/>
    <s v="EUR"/>
    <x v="70"/>
    <n v="1292911200"/>
    <x v="70"/>
    <x v="70"/>
    <b v="0"/>
    <b v="1"/>
    <x v="3"/>
    <x v="3"/>
    <s v="theater/plays"/>
  </r>
  <r>
    <n v="71"/>
    <s v="Tate, Bass and House"/>
    <s v="Organic object-oriented budgetary management"/>
    <n v="6000"/>
    <n v="6484"/>
    <x v="1"/>
    <n v="1.0806666666666667"/>
    <n v="42.657894736842103"/>
    <n v="76"/>
    <x v="1"/>
    <s v="USD"/>
    <x v="71"/>
    <n v="1575439200"/>
    <x v="71"/>
    <x v="49"/>
    <b v="0"/>
    <b v="0"/>
    <x v="3"/>
    <x v="3"/>
    <s v="theater/plays"/>
  </r>
  <r>
    <n v="72"/>
    <s v="Hampton, Lewis and Ray"/>
    <s v="Seamless coherent parallelism"/>
    <n v="600"/>
    <n v="4022"/>
    <x v="1"/>
    <n v="6.7033333333333331"/>
    <n v="37.24074074074074"/>
    <n v="54"/>
    <x v="1"/>
    <s v="USD"/>
    <x v="72"/>
    <n v="1438837200"/>
    <x v="72"/>
    <x v="71"/>
    <b v="0"/>
    <b v="0"/>
    <x v="4"/>
    <x v="10"/>
    <s v="film &amp; video/animation"/>
  </r>
  <r>
    <n v="73"/>
    <s v="Collins-Goodman"/>
    <s v="Cross-platform even-keeled initiative"/>
    <n v="1400"/>
    <n v="9253"/>
    <x v="1"/>
    <n v="6.609285714285714"/>
    <n v="52.573863636363633"/>
    <n v="88"/>
    <x v="1"/>
    <s v="USD"/>
    <x v="73"/>
    <n v="1480485600"/>
    <x v="73"/>
    <x v="72"/>
    <b v="0"/>
    <b v="0"/>
    <x v="1"/>
    <x v="17"/>
    <s v="music/jazz"/>
  </r>
  <r>
    <n v="74"/>
    <s v="Davis-Michael"/>
    <s v="Progressive tertiary framework"/>
    <n v="3900"/>
    <n v="4776"/>
    <x v="1"/>
    <n v="1.2246153846153847"/>
    <n v="28.094117647058823"/>
    <n v="85"/>
    <x v="4"/>
    <s v="GBP"/>
    <x v="74"/>
    <n v="1459141200"/>
    <x v="74"/>
    <x v="73"/>
    <b v="0"/>
    <b v="0"/>
    <x v="1"/>
    <x v="16"/>
    <s v="music/metal"/>
  </r>
  <r>
    <n v="75"/>
    <s v="White, Torres and Bishop"/>
    <s v="Multi-layered dynamic protocol"/>
    <n v="9700"/>
    <n v="14606"/>
    <x v="1"/>
    <n v="1.5057731958762886"/>
    <n v="42.958823529411767"/>
    <n v="170"/>
    <x v="1"/>
    <s v="USD"/>
    <x v="75"/>
    <n v="1532322000"/>
    <x v="75"/>
    <x v="74"/>
    <b v="0"/>
    <b v="0"/>
    <x v="7"/>
    <x v="14"/>
    <s v="photography/photography books"/>
  </r>
  <r>
    <n v="76"/>
    <s v="Martin, Conway and Larsen"/>
    <s v="Horizontal next generation function"/>
    <n v="122900"/>
    <n v="95993"/>
    <x v="0"/>
    <n v="0.78106590724165992"/>
    <n v="28.50148456057007"/>
    <n v="1684"/>
    <x v="1"/>
    <s v="USD"/>
    <x v="76"/>
    <n v="1426222800"/>
    <x v="76"/>
    <x v="75"/>
    <b v="1"/>
    <b v="1"/>
    <x v="3"/>
    <x v="3"/>
    <s v="theater/plays"/>
  </r>
  <r>
    <n v="77"/>
    <s v="Acevedo-Huffman"/>
    <s v="Pre-emptive impactful model"/>
    <n v="9500"/>
    <n v="4460"/>
    <x v="0"/>
    <n v="0.46947368421052632"/>
    <n v="39.821428571428569"/>
    <n v="56"/>
    <x v="1"/>
    <s v="USD"/>
    <x v="77"/>
    <n v="1286773200"/>
    <x v="77"/>
    <x v="76"/>
    <b v="0"/>
    <b v="1"/>
    <x v="4"/>
    <x v="10"/>
    <s v="film &amp; video/animation"/>
  </r>
  <r>
    <n v="78"/>
    <s v="Montgomery, Larson and Spencer"/>
    <s v="User-centric bifurcated knowledge user"/>
    <n v="4500"/>
    <n v="13536"/>
    <x v="1"/>
    <n v="3.008"/>
    <n v="20.509090909090908"/>
    <n v="330"/>
    <x v="1"/>
    <s v="USD"/>
    <x v="78"/>
    <n v="1523941200"/>
    <x v="78"/>
    <x v="77"/>
    <b v="0"/>
    <b v="0"/>
    <x v="5"/>
    <x v="18"/>
    <s v="publishing/translations"/>
  </r>
  <r>
    <n v="79"/>
    <s v="Soto LLC"/>
    <s v="Triple-buffered reciprocal project"/>
    <n v="57800"/>
    <n v="40228"/>
    <x v="0"/>
    <n v="0.6959861591695502"/>
    <n v="24.002386634844868"/>
    <n v="838"/>
    <x v="1"/>
    <s v="USD"/>
    <x v="79"/>
    <n v="1529557200"/>
    <x v="79"/>
    <x v="78"/>
    <b v="0"/>
    <b v="0"/>
    <x v="3"/>
    <x v="3"/>
    <s v="theater/plays"/>
  </r>
  <r>
    <n v="80"/>
    <s v="Sutton, Barrett and Tucker"/>
    <s v="Cross-platform needs-based approach"/>
    <n v="1100"/>
    <n v="7012"/>
    <x v="1"/>
    <n v="6.374545454545455"/>
    <n v="27.606299212598426"/>
    <n v="127"/>
    <x v="1"/>
    <s v="USD"/>
    <x v="80"/>
    <n v="1506574800"/>
    <x v="80"/>
    <x v="79"/>
    <b v="0"/>
    <b v="0"/>
    <x v="6"/>
    <x v="11"/>
    <s v="games/video games"/>
  </r>
  <r>
    <n v="81"/>
    <s v="Gomez, Bailey and Flores"/>
    <s v="User-friendly static contingency"/>
    <n v="16800"/>
    <n v="37857"/>
    <x v="1"/>
    <n v="2.253392857142857"/>
    <n v="46.054744525547449"/>
    <n v="411"/>
    <x v="1"/>
    <s v="USD"/>
    <x v="81"/>
    <n v="1513576800"/>
    <x v="81"/>
    <x v="80"/>
    <b v="0"/>
    <b v="0"/>
    <x v="1"/>
    <x v="1"/>
    <s v="music/rock"/>
  </r>
  <r>
    <n v="82"/>
    <s v="Porter-George"/>
    <s v="Reactive content-based framework"/>
    <n v="1000"/>
    <n v="14973"/>
    <x v="1"/>
    <n v="14.973000000000001"/>
    <n v="41.591666666666669"/>
    <n v="180"/>
    <x v="4"/>
    <s v="GBP"/>
    <x v="82"/>
    <n v="1548309600"/>
    <x v="82"/>
    <x v="4"/>
    <b v="0"/>
    <b v="1"/>
    <x v="6"/>
    <x v="11"/>
    <s v="games/video games"/>
  </r>
  <r>
    <n v="83"/>
    <s v="Fitzgerald PLC"/>
    <s v="Realigned user-facing concept"/>
    <n v="106400"/>
    <n v="39996"/>
    <x v="0"/>
    <n v="0.37590225563909774"/>
    <n v="19.998000000000001"/>
    <n v="1000"/>
    <x v="1"/>
    <s v="USD"/>
    <x v="83"/>
    <n v="1471582800"/>
    <x v="83"/>
    <x v="81"/>
    <b v="0"/>
    <b v="0"/>
    <x v="1"/>
    <x v="5"/>
    <s v="music/electric music"/>
  </r>
  <r>
    <n v="84"/>
    <s v="Cisneros-Burton"/>
    <s v="Public-key zero tolerance orchestration"/>
    <n v="31400"/>
    <n v="41564"/>
    <x v="1"/>
    <n v="1.3236942675159236"/>
    <n v="55.566844919786099"/>
    <n v="374"/>
    <x v="1"/>
    <s v="USD"/>
    <x v="84"/>
    <n v="1344315600"/>
    <x v="84"/>
    <x v="82"/>
    <b v="0"/>
    <b v="0"/>
    <x v="2"/>
    <x v="8"/>
    <s v="technology/wearables"/>
  </r>
  <r>
    <n v="85"/>
    <s v="Hill, Lawson and Wilkinson"/>
    <s v="Multi-tiered eco-centric architecture"/>
    <n v="4900"/>
    <n v="6430"/>
    <x v="1"/>
    <n v="1.3122448979591836"/>
    <n v="45.281690140845072"/>
    <n v="71"/>
    <x v="2"/>
    <s v="AUD"/>
    <x v="85"/>
    <n v="1316408400"/>
    <x v="85"/>
    <x v="83"/>
    <b v="0"/>
    <b v="0"/>
    <x v="1"/>
    <x v="7"/>
    <s v="music/indie rock"/>
  </r>
  <r>
    <n v="86"/>
    <s v="Davis-Smith"/>
    <s v="Organic motivating firmware"/>
    <n v="7400"/>
    <n v="12405"/>
    <x v="1"/>
    <n v="1.6763513513513513"/>
    <n v="30.554187192118228"/>
    <n v="203"/>
    <x v="1"/>
    <s v="USD"/>
    <x v="86"/>
    <n v="1431838800"/>
    <x v="86"/>
    <x v="84"/>
    <b v="1"/>
    <b v="0"/>
    <x v="3"/>
    <x v="3"/>
    <s v="theater/plays"/>
  </r>
  <r>
    <n v="87"/>
    <s v="Farrell and Sons"/>
    <s v="Synergized 4thgeneration conglomeration"/>
    <n v="198500"/>
    <n v="123040"/>
    <x v="0"/>
    <n v="0.6198488664987406"/>
    <n v="41.511470985155192"/>
    <n v="1482"/>
    <x v="2"/>
    <s v="AUD"/>
    <x v="87"/>
    <n v="1300510800"/>
    <x v="87"/>
    <x v="85"/>
    <b v="0"/>
    <b v="1"/>
    <x v="1"/>
    <x v="1"/>
    <s v="music/rock"/>
  </r>
  <r>
    <n v="88"/>
    <s v="Clark Group"/>
    <s v="Grass-roots fault-tolerant policy"/>
    <n v="4800"/>
    <n v="12516"/>
    <x v="1"/>
    <n v="2.6074999999999999"/>
    <n v="55.380530973451329"/>
    <n v="113"/>
    <x v="1"/>
    <s v="USD"/>
    <x v="88"/>
    <n v="1431061200"/>
    <x v="88"/>
    <x v="86"/>
    <b v="0"/>
    <b v="0"/>
    <x v="5"/>
    <x v="18"/>
    <s v="publishing/translations"/>
  </r>
  <r>
    <n v="89"/>
    <s v="White, Singleton and Zimmerman"/>
    <s v="Monitored scalable knowledgebase"/>
    <n v="3400"/>
    <n v="8588"/>
    <x v="1"/>
    <n v="2.5258823529411765"/>
    <n v="44.729166666666664"/>
    <n v="96"/>
    <x v="1"/>
    <s v="USD"/>
    <x v="89"/>
    <n v="1271480400"/>
    <x v="89"/>
    <x v="87"/>
    <b v="0"/>
    <b v="0"/>
    <x v="3"/>
    <x v="3"/>
    <s v="theater/plays"/>
  </r>
  <r>
    <n v="90"/>
    <s v="Kramer Group"/>
    <s v="Synergistic explicit parallelism"/>
    <n v="7800"/>
    <n v="6132"/>
    <x v="0"/>
    <n v="0.7861538461538462"/>
    <n v="28.924528301886792"/>
    <n v="106"/>
    <x v="1"/>
    <s v="USD"/>
    <x v="90"/>
    <n v="1456380000"/>
    <x v="90"/>
    <x v="88"/>
    <b v="0"/>
    <b v="1"/>
    <x v="3"/>
    <x v="3"/>
    <s v="theater/plays"/>
  </r>
  <r>
    <n v="91"/>
    <s v="Frazier, Patrick and Smith"/>
    <s v="Enhanced systemic analyzer"/>
    <n v="154300"/>
    <n v="74688"/>
    <x v="0"/>
    <n v="0.48404406999351912"/>
    <n v="54.998527245949923"/>
    <n v="679"/>
    <x v="6"/>
    <s v="EUR"/>
    <x v="91"/>
    <n v="1472878800"/>
    <x v="91"/>
    <x v="89"/>
    <b v="0"/>
    <b v="0"/>
    <x v="5"/>
    <x v="18"/>
    <s v="publishing/translations"/>
  </r>
  <r>
    <n v="92"/>
    <s v="Santos, Bell and Lloyd"/>
    <s v="Object-based analyzing knowledge user"/>
    <n v="20000"/>
    <n v="51775"/>
    <x v="1"/>
    <n v="2.5887500000000001"/>
    <n v="51.98293172690763"/>
    <n v="498"/>
    <x v="5"/>
    <s v="CHF"/>
    <x v="92"/>
    <n v="1277355600"/>
    <x v="92"/>
    <x v="40"/>
    <b v="0"/>
    <b v="1"/>
    <x v="6"/>
    <x v="11"/>
    <s v="games/video games"/>
  </r>
  <r>
    <n v="93"/>
    <s v="Hall and Sons"/>
    <s v="Pre-emptive radical architecture"/>
    <n v="108800"/>
    <n v="65877"/>
    <x v="3"/>
    <n v="0.60548713235294116"/>
    <n v="53.997540983606555"/>
    <n v="610"/>
    <x v="1"/>
    <s v="USD"/>
    <x v="93"/>
    <n v="1351054800"/>
    <x v="93"/>
    <x v="90"/>
    <b v="0"/>
    <b v="1"/>
    <x v="3"/>
    <x v="3"/>
    <s v="theater/plays"/>
  </r>
  <r>
    <n v="94"/>
    <s v="Hanson Inc"/>
    <s v="Grass-roots web-enabled contingency"/>
    <n v="2900"/>
    <n v="8807"/>
    <x v="1"/>
    <n v="3.036896551724138"/>
    <n v="24.463888888888889"/>
    <n v="180"/>
    <x v="4"/>
    <s v="GBP"/>
    <x v="94"/>
    <n v="1555563600"/>
    <x v="94"/>
    <x v="91"/>
    <b v="0"/>
    <b v="0"/>
    <x v="2"/>
    <x v="2"/>
    <s v="technology/web"/>
  </r>
  <r>
    <n v="95"/>
    <s v="Sanchez LLC"/>
    <s v="Stand-alone system-worthy standardization"/>
    <n v="900"/>
    <n v="1017"/>
    <x v="1"/>
    <n v="1.1299999999999999"/>
    <n v="18.833333333333332"/>
    <n v="27"/>
    <x v="1"/>
    <s v="USD"/>
    <x v="95"/>
    <n v="1571634000"/>
    <x v="95"/>
    <x v="92"/>
    <b v="0"/>
    <b v="0"/>
    <x v="4"/>
    <x v="4"/>
    <s v="film &amp; video/documentary"/>
  </r>
  <r>
    <n v="96"/>
    <s v="Howard Ltd"/>
    <s v="Down-sized systematic policy"/>
    <n v="69700"/>
    <n v="151513"/>
    <x v="1"/>
    <n v="2.1737876614060259"/>
    <n v="32.499570999570999"/>
    <n v="2331"/>
    <x v="1"/>
    <s v="USD"/>
    <x v="96"/>
    <n v="1300856400"/>
    <x v="96"/>
    <x v="36"/>
    <b v="0"/>
    <b v="0"/>
    <x v="3"/>
    <x v="3"/>
    <s v="theater/plays"/>
  </r>
  <r>
    <n v="97"/>
    <s v="Stewart LLC"/>
    <s v="Cloned bi-directional architecture"/>
    <n v="1300"/>
    <n v="12047"/>
    <x v="1"/>
    <n v="9.2669230769230762"/>
    <n v="53.305309734513273"/>
    <n v="113"/>
    <x v="1"/>
    <s v="USD"/>
    <x v="48"/>
    <n v="1439874000"/>
    <x v="48"/>
    <x v="93"/>
    <b v="0"/>
    <b v="0"/>
    <x v="0"/>
    <x v="0"/>
    <s v="food/food trucks"/>
  </r>
  <r>
    <n v="98"/>
    <s v="Arias, Allen and Miller"/>
    <s v="Seamless transitional portal"/>
    <n v="97800"/>
    <n v="32951"/>
    <x v="0"/>
    <n v="0.33692229038854804"/>
    <n v="13.504508196721311"/>
    <n v="1220"/>
    <x v="2"/>
    <s v="AUD"/>
    <x v="97"/>
    <n v="1438318800"/>
    <x v="97"/>
    <x v="94"/>
    <b v="0"/>
    <b v="0"/>
    <x v="6"/>
    <x v="11"/>
    <s v="games/video games"/>
  </r>
  <r>
    <n v="99"/>
    <s v="Baker-Morris"/>
    <s v="Fully-configurable motivating approach"/>
    <n v="7600"/>
    <n v="14951"/>
    <x v="1"/>
    <n v="1.9672368421052631"/>
    <n v="45.582317073170735"/>
    <n v="164"/>
    <x v="1"/>
    <s v="USD"/>
    <x v="98"/>
    <n v="1419400800"/>
    <x v="98"/>
    <x v="95"/>
    <b v="0"/>
    <b v="0"/>
    <x v="3"/>
    <x v="3"/>
    <s v="theater/plays"/>
  </r>
  <r>
    <n v="100"/>
    <s v="Tucker, Fox and Green"/>
    <s v="Upgradable fault-tolerant approach"/>
    <n v="100"/>
    <n v="1"/>
    <x v="0"/>
    <n v="0.01"/>
    <n v="0.5"/>
    <n v="1"/>
    <x v="1"/>
    <s v="USD"/>
    <x v="99"/>
    <n v="1320555600"/>
    <x v="99"/>
    <x v="96"/>
    <b v="0"/>
    <b v="0"/>
    <x v="3"/>
    <x v="3"/>
    <s v="theater/plays"/>
  </r>
  <r>
    <n v="101"/>
    <s v="Douglas LLC"/>
    <s v="Reduced heuristic moratorium"/>
    <n v="900"/>
    <n v="9193"/>
    <x v="1"/>
    <n v="10.214444444444444"/>
    <n v="28.027439024390244"/>
    <n v="164"/>
    <x v="1"/>
    <s v="USD"/>
    <x v="100"/>
    <n v="1425103200"/>
    <x v="100"/>
    <x v="97"/>
    <b v="0"/>
    <b v="1"/>
    <x v="1"/>
    <x v="5"/>
    <s v="music/electric music"/>
  </r>
  <r>
    <n v="102"/>
    <s v="Garcia Inc"/>
    <s v="Front-line web-enabled model"/>
    <n v="3700"/>
    <n v="10422"/>
    <x v="1"/>
    <n v="2.8167567567567566"/>
    <n v="15.508928571428571"/>
    <n v="336"/>
    <x v="1"/>
    <s v="USD"/>
    <x v="101"/>
    <n v="1526878800"/>
    <x v="101"/>
    <x v="98"/>
    <b v="0"/>
    <b v="1"/>
    <x v="2"/>
    <x v="8"/>
    <s v="technology/wearables"/>
  </r>
  <r>
    <n v="103"/>
    <s v="Frye, Hunt and Powell"/>
    <s v="Polarized incremental emulation"/>
    <n v="10000"/>
    <n v="2461"/>
    <x v="0"/>
    <n v="0.24610000000000001"/>
    <n v="33.256756756756758"/>
    <n v="37"/>
    <x v="6"/>
    <s v="EUR"/>
    <x v="102"/>
    <n v="1288674000"/>
    <x v="102"/>
    <x v="99"/>
    <b v="0"/>
    <b v="0"/>
    <x v="1"/>
    <x v="5"/>
    <s v="music/electric music"/>
  </r>
  <r>
    <n v="104"/>
    <s v="Smith, Wells and Nguyen"/>
    <s v="Self-enabling grid-enabled initiative"/>
    <n v="119200"/>
    <n v="170623"/>
    <x v="1"/>
    <n v="1.4314010067114094"/>
    <n v="44.502608242044865"/>
    <n v="1917"/>
    <x v="1"/>
    <s v="USD"/>
    <x v="103"/>
    <n v="1495602000"/>
    <x v="103"/>
    <x v="100"/>
    <b v="0"/>
    <b v="0"/>
    <x v="1"/>
    <x v="7"/>
    <s v="music/indie rock"/>
  </r>
  <r>
    <n v="105"/>
    <s v="Charles-Johnson"/>
    <s v="Total fresh-thinking system engine"/>
    <n v="6800"/>
    <n v="9829"/>
    <x v="1"/>
    <n v="1.4454411764705883"/>
    <n v="51.731578947368419"/>
    <n v="95"/>
    <x v="1"/>
    <s v="USD"/>
    <x v="104"/>
    <n v="1366434000"/>
    <x v="104"/>
    <x v="101"/>
    <b v="0"/>
    <b v="0"/>
    <x v="2"/>
    <x v="2"/>
    <s v="technology/web"/>
  </r>
  <r>
    <n v="106"/>
    <s v="Brandt, Carter and Wood"/>
    <s v="Ameliorated clear-thinking circuit"/>
    <n v="3900"/>
    <n v="14006"/>
    <x v="1"/>
    <n v="3.5912820512820511"/>
    <n v="47.639455782312922"/>
    <n v="147"/>
    <x v="1"/>
    <s v="USD"/>
    <x v="105"/>
    <n v="1568350800"/>
    <x v="105"/>
    <x v="102"/>
    <b v="0"/>
    <b v="0"/>
    <x v="3"/>
    <x v="3"/>
    <s v="theater/plays"/>
  </r>
  <r>
    <n v="107"/>
    <s v="Tucker, Schmidt and Reid"/>
    <s v="Multi-layered encompassing installation"/>
    <n v="3500"/>
    <n v="6527"/>
    <x v="1"/>
    <n v="1.8648571428571428"/>
    <n v="37.947674418604649"/>
    <n v="86"/>
    <x v="1"/>
    <s v="USD"/>
    <x v="106"/>
    <n v="1525928400"/>
    <x v="106"/>
    <x v="103"/>
    <b v="0"/>
    <b v="1"/>
    <x v="3"/>
    <x v="3"/>
    <s v="theater/plays"/>
  </r>
  <r>
    <n v="108"/>
    <s v="Decker Inc"/>
    <s v="Universal encompassing implementation"/>
    <n v="1500"/>
    <n v="8929"/>
    <x v="1"/>
    <n v="5.9526666666666666"/>
    <n v="53.789156626506021"/>
    <n v="83"/>
    <x v="1"/>
    <s v="USD"/>
    <x v="107"/>
    <n v="1336885200"/>
    <x v="107"/>
    <x v="104"/>
    <b v="0"/>
    <b v="0"/>
    <x v="4"/>
    <x v="4"/>
    <s v="film &amp; video/documentary"/>
  </r>
  <r>
    <n v="109"/>
    <s v="Romero and Sons"/>
    <s v="Object-based client-server application"/>
    <n v="5200"/>
    <n v="3079"/>
    <x v="0"/>
    <n v="0.5921153846153846"/>
    <n v="25.658333333333335"/>
    <n v="60"/>
    <x v="1"/>
    <s v="USD"/>
    <x v="108"/>
    <n v="1389679200"/>
    <x v="108"/>
    <x v="105"/>
    <b v="0"/>
    <b v="0"/>
    <x v="4"/>
    <x v="19"/>
    <s v="film &amp; video/television"/>
  </r>
  <r>
    <n v="110"/>
    <s v="Castillo-Carey"/>
    <s v="Cross-platform solution-oriented process improvement"/>
    <n v="142400"/>
    <n v="21307"/>
    <x v="0"/>
    <n v="0.14962780898876404"/>
    <n v="35.991554054054056"/>
    <n v="296"/>
    <x v="1"/>
    <s v="USD"/>
    <x v="109"/>
    <n v="1538283600"/>
    <x v="109"/>
    <x v="106"/>
    <b v="0"/>
    <b v="0"/>
    <x v="0"/>
    <x v="0"/>
    <s v="food/food trucks"/>
  </r>
  <r>
    <n v="111"/>
    <s v="Hart-Briggs"/>
    <s v="Re-engineered user-facing approach"/>
    <n v="61400"/>
    <n v="73653"/>
    <x v="1"/>
    <n v="1.1995602605863191"/>
    <n v="54.477071005917161"/>
    <n v="676"/>
    <x v="1"/>
    <s v="USD"/>
    <x v="110"/>
    <n v="1348808400"/>
    <x v="110"/>
    <x v="107"/>
    <b v="0"/>
    <b v="0"/>
    <x v="5"/>
    <x v="15"/>
    <s v="publishing/radio &amp; podcasts"/>
  </r>
  <r>
    <n v="112"/>
    <s v="Jones-Meyer"/>
    <s v="Re-engineered client-driven hub"/>
    <n v="4700"/>
    <n v="12635"/>
    <x v="1"/>
    <n v="2.6882978723404256"/>
    <n v="17.5"/>
    <n v="361"/>
    <x v="2"/>
    <s v="AUD"/>
    <x v="111"/>
    <n v="1410152400"/>
    <x v="111"/>
    <x v="108"/>
    <b v="0"/>
    <b v="0"/>
    <x v="2"/>
    <x v="2"/>
    <s v="technology/web"/>
  </r>
  <r>
    <n v="113"/>
    <s v="Wright, Hartman and Yu"/>
    <s v="User-friendly tertiary array"/>
    <n v="3300"/>
    <n v="12437"/>
    <x v="1"/>
    <n v="3.7687878787878786"/>
    <n v="47.469465648854964"/>
    <n v="131"/>
    <x v="1"/>
    <s v="USD"/>
    <x v="112"/>
    <n v="1505797200"/>
    <x v="112"/>
    <x v="109"/>
    <b v="0"/>
    <b v="0"/>
    <x v="0"/>
    <x v="0"/>
    <s v="food/food trucks"/>
  </r>
  <r>
    <n v="114"/>
    <s v="Harper-Davis"/>
    <s v="Robust heuristic encoding"/>
    <n v="1900"/>
    <n v="13816"/>
    <x v="1"/>
    <n v="7.2715789473684209"/>
    <n v="54.825396825396822"/>
    <n v="126"/>
    <x v="1"/>
    <s v="USD"/>
    <x v="113"/>
    <n v="1554872400"/>
    <x v="113"/>
    <x v="110"/>
    <b v="0"/>
    <b v="1"/>
    <x v="2"/>
    <x v="8"/>
    <s v="technology/wearables"/>
  </r>
  <r>
    <n v="115"/>
    <s v="Barrett PLC"/>
    <s v="Team-oriented clear-thinking capacity"/>
    <n v="166700"/>
    <n v="145382"/>
    <x v="0"/>
    <n v="0.87211757648470301"/>
    <n v="22.000907990314769"/>
    <n v="3304"/>
    <x v="6"/>
    <s v="EUR"/>
    <x v="114"/>
    <n v="1513922400"/>
    <x v="114"/>
    <x v="111"/>
    <b v="0"/>
    <b v="0"/>
    <x v="5"/>
    <x v="13"/>
    <s v="publishing/fiction"/>
  </r>
  <r>
    <n v="116"/>
    <s v="David-Clark"/>
    <s v="De-engineered motivating standardization"/>
    <n v="7200"/>
    <n v="6336"/>
    <x v="0"/>
    <n v="0.88"/>
    <n v="43.397260273972606"/>
    <n v="73"/>
    <x v="1"/>
    <s v="USD"/>
    <x v="115"/>
    <n v="1442638800"/>
    <x v="115"/>
    <x v="112"/>
    <b v="0"/>
    <b v="0"/>
    <x v="3"/>
    <x v="3"/>
    <s v="theater/plays"/>
  </r>
  <r>
    <n v="117"/>
    <s v="Chaney-Dennis"/>
    <s v="Business-focused 24hour groupware"/>
    <n v="4900"/>
    <n v="8523"/>
    <x v="1"/>
    <n v="1.7393877551020409"/>
    <n v="15.496363636363636"/>
    <n v="275"/>
    <x v="1"/>
    <s v="USD"/>
    <x v="116"/>
    <n v="1317186000"/>
    <x v="116"/>
    <x v="113"/>
    <b v="0"/>
    <b v="0"/>
    <x v="4"/>
    <x v="19"/>
    <s v="film &amp; video/television"/>
  </r>
  <r>
    <n v="118"/>
    <s v="Robinson, Lopez and Christensen"/>
    <s v="Organic next generation protocol"/>
    <n v="5400"/>
    <n v="6351"/>
    <x v="1"/>
    <n v="1.1761111111111111"/>
    <n v="47.395522388059703"/>
    <n v="67"/>
    <x v="1"/>
    <s v="USD"/>
    <x v="117"/>
    <n v="1391234400"/>
    <x v="117"/>
    <x v="114"/>
    <b v="0"/>
    <b v="0"/>
    <x v="7"/>
    <x v="14"/>
    <s v="photography/photography books"/>
  </r>
  <r>
    <n v="119"/>
    <s v="Clark and Sons"/>
    <s v="Reverse-engineered full-range Internet solution"/>
    <n v="5000"/>
    <n v="10748"/>
    <x v="1"/>
    <n v="2.1496"/>
    <n v="34.896103896103895"/>
    <n v="154"/>
    <x v="1"/>
    <s v="USD"/>
    <x v="118"/>
    <n v="1404363600"/>
    <x v="118"/>
    <x v="115"/>
    <b v="0"/>
    <b v="1"/>
    <x v="4"/>
    <x v="4"/>
    <s v="film &amp; video/documentary"/>
  </r>
  <r>
    <n v="120"/>
    <s v="Vega Group"/>
    <s v="Synchronized regional synergy"/>
    <n v="75100"/>
    <n v="112272"/>
    <x v="1"/>
    <n v="1.4949667110519307"/>
    <n v="31.501683501683502"/>
    <n v="1782"/>
    <x v="1"/>
    <s v="USD"/>
    <x v="119"/>
    <n v="1429592400"/>
    <x v="119"/>
    <x v="116"/>
    <b v="0"/>
    <b v="1"/>
    <x v="6"/>
    <x v="20"/>
    <s v="games/mobile games"/>
  </r>
  <r>
    <n v="121"/>
    <s v="Brown-Brown"/>
    <s v="Multi-lateral homogeneous success"/>
    <n v="45300"/>
    <n v="99361"/>
    <x v="1"/>
    <n v="2.1933995584988963"/>
    <n v="55.017165005537102"/>
    <n v="903"/>
    <x v="1"/>
    <s v="USD"/>
    <x v="33"/>
    <n v="1413608400"/>
    <x v="33"/>
    <x v="117"/>
    <b v="0"/>
    <b v="0"/>
    <x v="6"/>
    <x v="11"/>
    <s v="games/video games"/>
  </r>
  <r>
    <n v="122"/>
    <s v="Taylor PLC"/>
    <s v="Seamless zero-defect solution"/>
    <n v="136800"/>
    <n v="88055"/>
    <x v="0"/>
    <n v="0.64367690058479532"/>
    <n v="12.998966637142013"/>
    <n v="3387"/>
    <x v="1"/>
    <s v="USD"/>
    <x v="120"/>
    <n v="1419400800"/>
    <x v="120"/>
    <x v="95"/>
    <b v="0"/>
    <b v="0"/>
    <x v="5"/>
    <x v="13"/>
    <s v="publishing/fiction"/>
  </r>
  <r>
    <n v="123"/>
    <s v="Edwards-Lewis"/>
    <s v="Enhanced scalable concept"/>
    <n v="177700"/>
    <n v="33092"/>
    <x v="0"/>
    <n v="0.18622397298818233"/>
    <n v="24.993957703927492"/>
    <n v="662"/>
    <x v="0"/>
    <s v="CAD"/>
    <x v="121"/>
    <n v="1448604000"/>
    <x v="121"/>
    <x v="118"/>
    <b v="1"/>
    <b v="0"/>
    <x v="3"/>
    <x v="3"/>
    <s v="theater/plays"/>
  </r>
  <r>
    <n v="124"/>
    <s v="Stanton, Neal and Rodriguez"/>
    <s v="Polarized uniform software"/>
    <n v="2600"/>
    <n v="9562"/>
    <x v="1"/>
    <n v="3.6776923076923076"/>
    <n v="50.861702127659576"/>
    <n v="94"/>
    <x v="6"/>
    <s v="EUR"/>
    <x v="122"/>
    <n v="1562302800"/>
    <x v="122"/>
    <x v="119"/>
    <b v="0"/>
    <b v="0"/>
    <x v="7"/>
    <x v="14"/>
    <s v="photography/photography books"/>
  </r>
  <r>
    <n v="125"/>
    <s v="Pratt LLC"/>
    <s v="Stand-alone web-enabled moderator"/>
    <n v="5300"/>
    <n v="8475"/>
    <x v="1"/>
    <n v="1.5990566037735849"/>
    <n v="23.541666666666668"/>
    <n v="180"/>
    <x v="1"/>
    <s v="USD"/>
    <x v="123"/>
    <n v="1537678800"/>
    <x v="123"/>
    <x v="120"/>
    <b v="0"/>
    <b v="0"/>
    <x v="3"/>
    <x v="3"/>
    <s v="theater/plays"/>
  </r>
  <r>
    <n v="126"/>
    <s v="Gross PLC"/>
    <s v="Proactive methodical benchmark"/>
    <n v="180200"/>
    <n v="69617"/>
    <x v="0"/>
    <n v="0.38633185349611543"/>
    <n v="44.972222222222221"/>
    <n v="774"/>
    <x v="1"/>
    <s v="USD"/>
    <x v="124"/>
    <n v="1473570000"/>
    <x v="124"/>
    <x v="121"/>
    <b v="0"/>
    <b v="1"/>
    <x v="3"/>
    <x v="3"/>
    <s v="theater/plays"/>
  </r>
  <r>
    <n v="127"/>
    <s v="Martinez, Gomez and Dalton"/>
    <s v="Team-oriented 6thgeneration matrix"/>
    <n v="103200"/>
    <n v="53067"/>
    <x v="0"/>
    <n v="0.51421511627906979"/>
    <n v="39.484375"/>
    <n v="672"/>
    <x v="0"/>
    <s v="CAD"/>
    <x v="125"/>
    <n v="1273899600"/>
    <x v="125"/>
    <x v="122"/>
    <b v="0"/>
    <b v="0"/>
    <x v="3"/>
    <x v="3"/>
    <s v="theater/plays"/>
  </r>
  <r>
    <n v="128"/>
    <s v="Allen-Curtis"/>
    <s v="Phased human-resource core"/>
    <n v="70600"/>
    <n v="42596"/>
    <x v="3"/>
    <n v="0.60334277620396604"/>
    <n v="40.033834586466163"/>
    <n v="532"/>
    <x v="1"/>
    <s v="USD"/>
    <x v="126"/>
    <n v="1284008400"/>
    <x v="126"/>
    <x v="123"/>
    <b v="0"/>
    <b v="0"/>
    <x v="1"/>
    <x v="1"/>
    <s v="music/rock"/>
  </r>
  <r>
    <n v="129"/>
    <s v="Morgan-Martinez"/>
    <s v="Mandatory tertiary implementation"/>
    <n v="148500"/>
    <n v="4756"/>
    <x v="3"/>
    <n v="3.2026936026936029E-2"/>
    <n v="43.236363636363635"/>
    <n v="55"/>
    <x v="2"/>
    <s v="AUD"/>
    <x v="127"/>
    <n v="1425103200"/>
    <x v="127"/>
    <x v="97"/>
    <b v="0"/>
    <b v="0"/>
    <x v="0"/>
    <x v="0"/>
    <s v="food/food trucks"/>
  </r>
  <r>
    <n v="130"/>
    <s v="Luna, Anderson and Fox"/>
    <s v="Secured directional encryption"/>
    <n v="9600"/>
    <n v="14925"/>
    <x v="1"/>
    <n v="1.5546875"/>
    <n v="14.00093808630394"/>
    <n v="533"/>
    <x v="3"/>
    <s v="DKK"/>
    <x v="128"/>
    <n v="1320991200"/>
    <x v="128"/>
    <x v="124"/>
    <b v="0"/>
    <b v="0"/>
    <x v="4"/>
    <x v="6"/>
    <s v="film &amp; video/drama"/>
  </r>
  <r>
    <n v="131"/>
    <s v="Fleming, Zhang and Henderson"/>
    <s v="Distributed 5thgeneration implementation"/>
    <n v="164700"/>
    <n v="166116"/>
    <x v="1"/>
    <n v="1.0085974499089254"/>
    <n v="33.998362668849772"/>
    <n v="2443"/>
    <x v="4"/>
    <s v="GBP"/>
    <x v="129"/>
    <n v="1386828000"/>
    <x v="129"/>
    <x v="125"/>
    <b v="0"/>
    <b v="0"/>
    <x v="2"/>
    <x v="2"/>
    <s v="technology/web"/>
  </r>
  <r>
    <n v="132"/>
    <s v="Flowers and Sons"/>
    <s v="Virtual static core"/>
    <n v="3300"/>
    <n v="3834"/>
    <x v="1"/>
    <n v="1.1618181818181819"/>
    <n v="21.539325842696631"/>
    <n v="89"/>
    <x v="1"/>
    <s v="USD"/>
    <x v="130"/>
    <n v="1517119200"/>
    <x v="130"/>
    <x v="126"/>
    <b v="0"/>
    <b v="1"/>
    <x v="3"/>
    <x v="3"/>
    <s v="theater/plays"/>
  </r>
  <r>
    <n v="133"/>
    <s v="Gates PLC"/>
    <s v="Secured content-based product"/>
    <n v="4500"/>
    <n v="13985"/>
    <x v="1"/>
    <n v="3.1077777777777778"/>
    <n v="43.977987421383645"/>
    <n v="159"/>
    <x v="1"/>
    <s v="USD"/>
    <x v="131"/>
    <n v="1315026000"/>
    <x v="131"/>
    <x v="127"/>
    <b v="0"/>
    <b v="0"/>
    <x v="1"/>
    <x v="21"/>
    <s v="music/world music"/>
  </r>
  <r>
    <n v="134"/>
    <s v="Caldwell LLC"/>
    <s v="Secured executive concept"/>
    <n v="99500"/>
    <n v="89288"/>
    <x v="0"/>
    <n v="0.89736683417085428"/>
    <n v="47.493617021276599"/>
    <n v="940"/>
    <x v="5"/>
    <s v="CHF"/>
    <x v="132"/>
    <n v="1312693200"/>
    <x v="132"/>
    <x v="128"/>
    <b v="0"/>
    <b v="1"/>
    <x v="4"/>
    <x v="4"/>
    <s v="film &amp; video/documentary"/>
  </r>
  <r>
    <n v="135"/>
    <s v="Le, Burton and Evans"/>
    <s v="Balanced zero-defect software"/>
    <n v="7700"/>
    <n v="5488"/>
    <x v="0"/>
    <n v="0.71272727272727276"/>
    <n v="23.452991452991451"/>
    <n v="117"/>
    <x v="1"/>
    <s v="USD"/>
    <x v="133"/>
    <n v="1363064400"/>
    <x v="133"/>
    <x v="129"/>
    <b v="0"/>
    <b v="1"/>
    <x v="3"/>
    <x v="3"/>
    <s v="theater/plays"/>
  </r>
  <r>
    <n v="136"/>
    <s v="Briggs PLC"/>
    <s v="Distributed context-sensitive flexibility"/>
    <n v="82800"/>
    <n v="2721"/>
    <x v="3"/>
    <n v="3.2862318840579711E-2"/>
    <n v="23.456896551724139"/>
    <n v="58"/>
    <x v="1"/>
    <s v="USD"/>
    <x v="134"/>
    <n v="1403154000"/>
    <x v="134"/>
    <x v="130"/>
    <b v="0"/>
    <b v="1"/>
    <x v="4"/>
    <x v="6"/>
    <s v="film &amp; video/drama"/>
  </r>
  <r>
    <n v="137"/>
    <s v="Hudson-Nguyen"/>
    <s v="Down-sized disintermediate support"/>
    <n v="1800"/>
    <n v="4712"/>
    <x v="1"/>
    <n v="2.617777777777778"/>
    <n v="47.12"/>
    <n v="50"/>
    <x v="1"/>
    <s v="USD"/>
    <x v="135"/>
    <n v="1286859600"/>
    <x v="135"/>
    <x v="131"/>
    <b v="0"/>
    <b v="0"/>
    <x v="5"/>
    <x v="9"/>
    <s v="publishing/nonfiction"/>
  </r>
  <r>
    <n v="138"/>
    <s v="Hogan Ltd"/>
    <s v="Stand-alone mission-critical moratorium"/>
    <n v="9600"/>
    <n v="9216"/>
    <x v="0"/>
    <n v="0.96"/>
    <n v="40.069565217391307"/>
    <n v="115"/>
    <x v="1"/>
    <s v="USD"/>
    <x v="136"/>
    <n v="1349326800"/>
    <x v="136"/>
    <x v="132"/>
    <b v="0"/>
    <b v="0"/>
    <x v="6"/>
    <x v="20"/>
    <s v="games/mobile games"/>
  </r>
  <r>
    <n v="139"/>
    <s v="Hamilton, Wright and Chavez"/>
    <s v="Down-sized empowering protocol"/>
    <n v="92100"/>
    <n v="19246"/>
    <x v="0"/>
    <n v="0.20896851248642778"/>
    <n v="29.518404907975459"/>
    <n v="326"/>
    <x v="1"/>
    <s v="USD"/>
    <x v="137"/>
    <n v="1430974800"/>
    <x v="137"/>
    <x v="133"/>
    <b v="0"/>
    <b v="1"/>
    <x v="2"/>
    <x v="8"/>
    <s v="technology/wearables"/>
  </r>
  <r>
    <n v="140"/>
    <s v="Bautista-Cross"/>
    <s v="Fully-configurable coherent Internet solution"/>
    <n v="5500"/>
    <n v="12274"/>
    <x v="1"/>
    <n v="2.2316363636363636"/>
    <n v="32.994623655913976"/>
    <n v="186"/>
    <x v="1"/>
    <s v="USD"/>
    <x v="138"/>
    <n v="1519970400"/>
    <x v="138"/>
    <x v="134"/>
    <b v="0"/>
    <b v="0"/>
    <x v="4"/>
    <x v="4"/>
    <s v="film &amp; video/documentary"/>
  </r>
  <r>
    <n v="141"/>
    <s v="Jackson LLC"/>
    <s v="Distributed motivating algorithm"/>
    <n v="64300"/>
    <n v="65323"/>
    <x v="1"/>
    <n v="1.0159097978227061"/>
    <n v="30.496265172735761"/>
    <n v="1071"/>
    <x v="1"/>
    <s v="USD"/>
    <x v="139"/>
    <n v="1434603600"/>
    <x v="139"/>
    <x v="135"/>
    <b v="0"/>
    <b v="0"/>
    <x v="2"/>
    <x v="2"/>
    <s v="technology/web"/>
  </r>
  <r>
    <n v="142"/>
    <s v="Figueroa Ltd"/>
    <s v="Expanded solution-oriented benchmark"/>
    <n v="5000"/>
    <n v="11502"/>
    <x v="1"/>
    <n v="2.3003999999999998"/>
    <n v="49.153846153846153"/>
    <n v="117"/>
    <x v="1"/>
    <s v="USD"/>
    <x v="107"/>
    <n v="1337230800"/>
    <x v="107"/>
    <x v="136"/>
    <b v="0"/>
    <b v="0"/>
    <x v="2"/>
    <x v="2"/>
    <s v="technology/web"/>
  </r>
  <r>
    <n v="143"/>
    <s v="Avila-Jones"/>
    <s v="Implemented discrete secured line"/>
    <n v="5400"/>
    <n v="7322"/>
    <x v="1"/>
    <n v="1.355925925925926"/>
    <n v="52.3"/>
    <n v="70"/>
    <x v="1"/>
    <s v="USD"/>
    <x v="140"/>
    <n v="1279429200"/>
    <x v="140"/>
    <x v="137"/>
    <b v="0"/>
    <b v="0"/>
    <x v="1"/>
    <x v="7"/>
    <s v="music/indie rock"/>
  </r>
  <r>
    <n v="144"/>
    <s v="Martin, Lopez and Hunter"/>
    <s v="Multi-lateral actuating installation"/>
    <n v="9000"/>
    <n v="11619"/>
    <x v="1"/>
    <n v="1.2909999999999999"/>
    <n v="43.033333333333331"/>
    <n v="135"/>
    <x v="1"/>
    <s v="USD"/>
    <x v="141"/>
    <n v="1561438800"/>
    <x v="141"/>
    <x v="138"/>
    <b v="0"/>
    <b v="0"/>
    <x v="3"/>
    <x v="3"/>
    <s v="theater/plays"/>
  </r>
  <r>
    <n v="145"/>
    <s v="Fields-Moore"/>
    <s v="Secured reciprocal array"/>
    <n v="25000"/>
    <n v="59128"/>
    <x v="1"/>
    <n v="2.3651200000000001"/>
    <n v="38.494791666666664"/>
    <n v="768"/>
    <x v="5"/>
    <s v="CHF"/>
    <x v="142"/>
    <n v="1410498000"/>
    <x v="142"/>
    <x v="139"/>
    <b v="0"/>
    <b v="0"/>
    <x v="2"/>
    <x v="8"/>
    <s v="technology/wearables"/>
  </r>
  <r>
    <n v="146"/>
    <s v="Harris-Golden"/>
    <s v="Optional bandwidth-monitored middleware"/>
    <n v="8800"/>
    <n v="1518"/>
    <x v="3"/>
    <n v="0.17249999999999999"/>
    <n v="14.882352941176471"/>
    <n v="51"/>
    <x v="1"/>
    <s v="USD"/>
    <x v="143"/>
    <n v="1322460000"/>
    <x v="143"/>
    <x v="140"/>
    <b v="0"/>
    <b v="0"/>
    <x v="3"/>
    <x v="3"/>
    <s v="theater/plays"/>
  </r>
  <r>
    <n v="147"/>
    <s v="Moss, Norman and Dunlap"/>
    <s v="Upgradable upward-trending workforce"/>
    <n v="8300"/>
    <n v="9337"/>
    <x v="1"/>
    <n v="1.1249397590361445"/>
    <n v="23.459798994974875"/>
    <n v="199"/>
    <x v="1"/>
    <s v="USD"/>
    <x v="144"/>
    <n v="1466312400"/>
    <x v="144"/>
    <x v="141"/>
    <b v="0"/>
    <b v="1"/>
    <x v="3"/>
    <x v="3"/>
    <s v="theater/plays"/>
  </r>
  <r>
    <n v="148"/>
    <s v="White, Larson and Wright"/>
    <s v="Upgradable hybrid capability"/>
    <n v="9300"/>
    <n v="11255"/>
    <x v="1"/>
    <n v="1.2102150537634409"/>
    <n v="52.59345794392523"/>
    <n v="107"/>
    <x v="1"/>
    <s v="USD"/>
    <x v="145"/>
    <n v="1501736400"/>
    <x v="145"/>
    <x v="142"/>
    <b v="0"/>
    <b v="0"/>
    <x v="2"/>
    <x v="8"/>
    <s v="technology/wearables"/>
  </r>
  <r>
    <n v="149"/>
    <s v="Payne, Oliver and Burch"/>
    <s v="Managed fresh-thinking flexibility"/>
    <n v="6200"/>
    <n v="13632"/>
    <x v="1"/>
    <n v="2.1987096774193549"/>
    <n v="34.95384615384615"/>
    <n v="195"/>
    <x v="1"/>
    <s v="USD"/>
    <x v="146"/>
    <n v="1361512800"/>
    <x v="146"/>
    <x v="143"/>
    <b v="0"/>
    <b v="0"/>
    <x v="1"/>
    <x v="7"/>
    <s v="music/indie rock"/>
  </r>
  <r>
    <n v="150"/>
    <s v="Brown, Palmer and Pace"/>
    <s v="Networked stable workforce"/>
    <n v="100"/>
    <n v="1"/>
    <x v="0"/>
    <n v="0.01"/>
    <n v="0.5"/>
    <n v="1"/>
    <x v="1"/>
    <s v="USD"/>
    <x v="147"/>
    <n v="1545026400"/>
    <x v="147"/>
    <x v="144"/>
    <b v="0"/>
    <b v="0"/>
    <x v="1"/>
    <x v="1"/>
    <s v="music/rock"/>
  </r>
  <r>
    <n v="151"/>
    <s v="Parker LLC"/>
    <s v="Customizable intermediate extranet"/>
    <n v="137200"/>
    <n v="88037"/>
    <x v="0"/>
    <n v="0.64166909620991253"/>
    <n v="30.005794137695979"/>
    <n v="1467"/>
    <x v="1"/>
    <s v="USD"/>
    <x v="148"/>
    <n v="1406696400"/>
    <x v="148"/>
    <x v="145"/>
    <b v="0"/>
    <b v="0"/>
    <x v="1"/>
    <x v="5"/>
    <s v="music/electric music"/>
  </r>
  <r>
    <n v="152"/>
    <s v="Bowen, Mcdonald and Hall"/>
    <s v="User-centric fault-tolerant task-force"/>
    <n v="41500"/>
    <n v="175573"/>
    <x v="1"/>
    <n v="4.2306746987951804"/>
    <n v="26.003110189573459"/>
    <n v="3376"/>
    <x v="1"/>
    <s v="USD"/>
    <x v="149"/>
    <n v="1487916000"/>
    <x v="149"/>
    <x v="146"/>
    <b v="0"/>
    <b v="0"/>
    <x v="1"/>
    <x v="7"/>
    <s v="music/indie rock"/>
  </r>
  <r>
    <n v="153"/>
    <s v="Whitehead, Bell and Hughes"/>
    <s v="Multi-tiered radical definition"/>
    <n v="189400"/>
    <n v="176112"/>
    <x v="0"/>
    <n v="0.92984160506863778"/>
    <n v="15.500088012673825"/>
    <n v="5681"/>
    <x v="1"/>
    <s v="USD"/>
    <x v="150"/>
    <n v="1351141200"/>
    <x v="150"/>
    <x v="147"/>
    <b v="0"/>
    <b v="0"/>
    <x v="3"/>
    <x v="3"/>
    <s v="theater/plays"/>
  </r>
  <r>
    <n v="154"/>
    <s v="Rodriguez-Brown"/>
    <s v="Devolved foreground benchmark"/>
    <n v="171300"/>
    <n v="100650"/>
    <x v="0"/>
    <n v="0.58756567425569173"/>
    <n v="47.521246458923514"/>
    <n v="1059"/>
    <x v="1"/>
    <s v="USD"/>
    <x v="151"/>
    <n v="1465016400"/>
    <x v="151"/>
    <x v="148"/>
    <b v="0"/>
    <b v="1"/>
    <x v="1"/>
    <x v="7"/>
    <s v="music/indie rock"/>
  </r>
  <r>
    <n v="155"/>
    <s v="Hall-Schaefer"/>
    <s v="Distributed eco-centric methodology"/>
    <n v="139500"/>
    <n v="90706"/>
    <x v="0"/>
    <n v="0.65022222222222226"/>
    <n v="37.984087102177554"/>
    <n v="1194"/>
    <x v="1"/>
    <s v="USD"/>
    <x v="152"/>
    <n v="1270789200"/>
    <x v="152"/>
    <x v="149"/>
    <b v="0"/>
    <b v="0"/>
    <x v="3"/>
    <x v="3"/>
    <s v="theater/plays"/>
  </r>
  <r>
    <n v="156"/>
    <s v="Meza-Rogers"/>
    <s v="Streamlined encompassing encryption"/>
    <n v="36400"/>
    <n v="26914"/>
    <x v="3"/>
    <n v="0.73939560439560437"/>
    <n v="35.506596306068602"/>
    <n v="379"/>
    <x v="2"/>
    <s v="AUD"/>
    <x v="153"/>
    <n v="1572325200"/>
    <x v="153"/>
    <x v="150"/>
    <b v="0"/>
    <b v="0"/>
    <x v="1"/>
    <x v="1"/>
    <s v="music/rock"/>
  </r>
  <r>
    <n v="157"/>
    <s v="Curtis-Curtis"/>
    <s v="User-friendly reciprocal initiative"/>
    <n v="4200"/>
    <n v="2212"/>
    <x v="0"/>
    <n v="0.52666666666666662"/>
    <n v="36.866666666666667"/>
    <n v="30"/>
    <x v="2"/>
    <s v="AUD"/>
    <x v="154"/>
    <n v="1389420000"/>
    <x v="154"/>
    <x v="151"/>
    <b v="0"/>
    <b v="0"/>
    <x v="7"/>
    <x v="14"/>
    <s v="photography/photography books"/>
  </r>
  <r>
    <n v="158"/>
    <s v="Carlson Inc"/>
    <s v="Ergonomic fresh-thinking installation"/>
    <n v="2100"/>
    <n v="4640"/>
    <x v="1"/>
    <n v="2.2095238095238097"/>
    <n v="56.585365853658537"/>
    <n v="41"/>
    <x v="1"/>
    <s v="USD"/>
    <x v="155"/>
    <n v="1449640800"/>
    <x v="155"/>
    <x v="152"/>
    <b v="0"/>
    <b v="0"/>
    <x v="1"/>
    <x v="1"/>
    <s v="music/rock"/>
  </r>
  <r>
    <n v="159"/>
    <s v="Clarke, Anderson and Lee"/>
    <s v="Robust explicit hardware"/>
    <n v="191200"/>
    <n v="191222"/>
    <x v="1"/>
    <n v="1.0001150627615063"/>
    <n v="52.504667764964303"/>
    <n v="1821"/>
    <x v="1"/>
    <s v="USD"/>
    <x v="156"/>
    <n v="1555218000"/>
    <x v="156"/>
    <x v="153"/>
    <b v="0"/>
    <b v="1"/>
    <x v="3"/>
    <x v="3"/>
    <s v="theater/plays"/>
  </r>
  <r>
    <n v="160"/>
    <s v="Evans Group"/>
    <s v="Stand-alone actuating support"/>
    <n v="8000"/>
    <n v="12985"/>
    <x v="1"/>
    <n v="1.6231249999999999"/>
    <n v="39.588414634146339"/>
    <n v="164"/>
    <x v="1"/>
    <s v="USD"/>
    <x v="157"/>
    <n v="1557723600"/>
    <x v="157"/>
    <x v="154"/>
    <b v="0"/>
    <b v="0"/>
    <x v="2"/>
    <x v="8"/>
    <s v="technology/wearables"/>
  </r>
  <r>
    <n v="161"/>
    <s v="Bruce Group"/>
    <s v="Cross-platform methodical process improvement"/>
    <n v="5500"/>
    <n v="4300"/>
    <x v="0"/>
    <n v="0.78181818181818186"/>
    <n v="28.666666666666668"/>
    <n v="75"/>
    <x v="1"/>
    <s v="USD"/>
    <x v="158"/>
    <n v="1443502800"/>
    <x v="158"/>
    <x v="155"/>
    <b v="0"/>
    <b v="1"/>
    <x v="2"/>
    <x v="2"/>
    <s v="technology/web"/>
  </r>
  <r>
    <n v="162"/>
    <s v="Keith, Alvarez and Potter"/>
    <s v="Extended bottom-line open architecture"/>
    <n v="6100"/>
    <n v="9134"/>
    <x v="1"/>
    <n v="1.4973770491803278"/>
    <n v="29.089171974522294"/>
    <n v="157"/>
    <x v="5"/>
    <s v="CHF"/>
    <x v="159"/>
    <n v="1546840800"/>
    <x v="159"/>
    <x v="156"/>
    <b v="0"/>
    <b v="0"/>
    <x v="1"/>
    <x v="1"/>
    <s v="music/rock"/>
  </r>
  <r>
    <n v="163"/>
    <s v="Burton-Watkins"/>
    <s v="Extended reciprocal circuit"/>
    <n v="3500"/>
    <n v="8864"/>
    <x v="1"/>
    <n v="2.5325714285714285"/>
    <n v="18.016260162601625"/>
    <n v="246"/>
    <x v="1"/>
    <s v="USD"/>
    <x v="160"/>
    <n v="1512712800"/>
    <x v="160"/>
    <x v="157"/>
    <b v="0"/>
    <b v="1"/>
    <x v="7"/>
    <x v="14"/>
    <s v="photography/photography books"/>
  </r>
  <r>
    <n v="164"/>
    <s v="Lopez and Sons"/>
    <s v="Polarized human-resource protocol"/>
    <n v="150500"/>
    <n v="150755"/>
    <x v="1"/>
    <n v="1.0016943521594683"/>
    <n v="53.995343839541547"/>
    <n v="1396"/>
    <x v="1"/>
    <s v="USD"/>
    <x v="161"/>
    <n v="1507525200"/>
    <x v="161"/>
    <x v="158"/>
    <b v="0"/>
    <b v="0"/>
    <x v="3"/>
    <x v="3"/>
    <s v="theater/plays"/>
  </r>
  <r>
    <n v="165"/>
    <s v="Cordova Ltd"/>
    <s v="Synergized radical product"/>
    <n v="90400"/>
    <n v="110279"/>
    <x v="1"/>
    <n v="1.2199004424778761"/>
    <n v="22.002992817238628"/>
    <n v="2506"/>
    <x v="1"/>
    <s v="USD"/>
    <x v="162"/>
    <n v="1504328400"/>
    <x v="162"/>
    <x v="159"/>
    <b v="0"/>
    <b v="0"/>
    <x v="2"/>
    <x v="2"/>
    <s v="technology/web"/>
  </r>
  <r>
    <n v="166"/>
    <s v="Brown-Vang"/>
    <s v="Robust heuristic artificial intelligence"/>
    <n v="9800"/>
    <n v="13439"/>
    <x v="1"/>
    <n v="1.3713265306122449"/>
    <n v="27.53893442622951"/>
    <n v="244"/>
    <x v="1"/>
    <s v="USD"/>
    <x v="163"/>
    <n v="1293343200"/>
    <x v="163"/>
    <x v="160"/>
    <b v="0"/>
    <b v="0"/>
    <x v="7"/>
    <x v="14"/>
    <s v="photography/photography books"/>
  </r>
  <r>
    <n v="167"/>
    <s v="Cruz-Ward"/>
    <s v="Robust content-based emulation"/>
    <n v="2600"/>
    <n v="10804"/>
    <x v="1"/>
    <n v="4.155384615384615"/>
    <n v="37"/>
    <n v="146"/>
    <x v="2"/>
    <s v="AUD"/>
    <x v="164"/>
    <n v="1371704400"/>
    <x v="164"/>
    <x v="161"/>
    <b v="0"/>
    <b v="0"/>
    <x v="3"/>
    <x v="3"/>
    <s v="theater/plays"/>
  </r>
  <r>
    <n v="168"/>
    <s v="Hernandez Group"/>
    <s v="Ergonomic uniform open system"/>
    <n v="128100"/>
    <n v="40107"/>
    <x v="0"/>
    <n v="0.3130913348946136"/>
    <n v="20.998429319371727"/>
    <n v="955"/>
    <x v="3"/>
    <s v="DKK"/>
    <x v="165"/>
    <n v="1552798800"/>
    <x v="165"/>
    <x v="162"/>
    <b v="0"/>
    <b v="1"/>
    <x v="1"/>
    <x v="7"/>
    <s v="music/indie rock"/>
  </r>
  <r>
    <n v="169"/>
    <s v="Tran, Steele and Wilson"/>
    <s v="Profit-focused modular product"/>
    <n v="23300"/>
    <n v="98811"/>
    <x v="1"/>
    <n v="4.240815450643777"/>
    <n v="38.994080505130228"/>
    <n v="1267"/>
    <x v="1"/>
    <s v="USD"/>
    <x v="166"/>
    <n v="1342328400"/>
    <x v="166"/>
    <x v="163"/>
    <b v="0"/>
    <b v="1"/>
    <x v="4"/>
    <x v="12"/>
    <s v="film &amp; video/shorts"/>
  </r>
  <r>
    <n v="170"/>
    <s v="Summers, Gallegos and Stein"/>
    <s v="Mandatory mobile product"/>
    <n v="188100"/>
    <n v="5528"/>
    <x v="0"/>
    <n v="2.9388623072833599E-2"/>
    <n v="41.253731343283583"/>
    <n v="67"/>
    <x v="1"/>
    <s v="USD"/>
    <x v="167"/>
    <n v="1502341200"/>
    <x v="167"/>
    <x v="164"/>
    <b v="0"/>
    <b v="0"/>
    <x v="1"/>
    <x v="7"/>
    <s v="music/indie rock"/>
  </r>
  <r>
    <n v="171"/>
    <s v="Blair Group"/>
    <s v="Public-key 3rdgeneration budgetary management"/>
    <n v="4900"/>
    <n v="521"/>
    <x v="0"/>
    <n v="0.1063265306122449"/>
    <n v="52.1"/>
    <n v="5"/>
    <x v="1"/>
    <s v="USD"/>
    <x v="168"/>
    <n v="1397192400"/>
    <x v="168"/>
    <x v="165"/>
    <b v="0"/>
    <b v="0"/>
    <x v="5"/>
    <x v="18"/>
    <s v="publishing/translations"/>
  </r>
  <r>
    <n v="172"/>
    <s v="Nixon Inc"/>
    <s v="Centralized national firmware"/>
    <n v="800"/>
    <n v="663"/>
    <x v="0"/>
    <n v="0.82874999999999999"/>
    <n v="12.75"/>
    <n v="26"/>
    <x v="1"/>
    <s v="USD"/>
    <x v="169"/>
    <n v="1407042000"/>
    <x v="169"/>
    <x v="166"/>
    <b v="0"/>
    <b v="1"/>
    <x v="4"/>
    <x v="4"/>
    <s v="film &amp; video/documentary"/>
  </r>
  <r>
    <n v="173"/>
    <s v="White LLC"/>
    <s v="Cross-group 4thgeneration middleware"/>
    <n v="96700"/>
    <n v="157635"/>
    <x v="1"/>
    <n v="1.6301447776628748"/>
    <n v="50.491672005124919"/>
    <n v="1561"/>
    <x v="1"/>
    <s v="USD"/>
    <x v="170"/>
    <n v="1369371600"/>
    <x v="170"/>
    <x v="167"/>
    <b v="0"/>
    <b v="0"/>
    <x v="3"/>
    <x v="3"/>
    <s v="theater/plays"/>
  </r>
  <r>
    <n v="174"/>
    <s v="Santos, Black and Donovan"/>
    <s v="Pre-emptive scalable access"/>
    <n v="600"/>
    <n v="5368"/>
    <x v="1"/>
    <n v="8.9466666666666672"/>
    <n v="55.916666666666664"/>
    <n v="48"/>
    <x v="1"/>
    <s v="USD"/>
    <x v="171"/>
    <n v="1444107600"/>
    <x v="171"/>
    <x v="168"/>
    <b v="0"/>
    <b v="1"/>
    <x v="2"/>
    <x v="8"/>
    <s v="technology/wearables"/>
  </r>
  <r>
    <n v="175"/>
    <s v="Jones, Contreras and Burnett"/>
    <s v="Sharable intangible migration"/>
    <n v="181200"/>
    <n v="47459"/>
    <x v="0"/>
    <n v="0.26191501103752757"/>
    <n v="20.999557522123894"/>
    <n v="1130"/>
    <x v="1"/>
    <s v="USD"/>
    <x v="172"/>
    <n v="1474261200"/>
    <x v="172"/>
    <x v="169"/>
    <b v="0"/>
    <b v="0"/>
    <x v="3"/>
    <x v="3"/>
    <s v="theater/plays"/>
  </r>
  <r>
    <n v="176"/>
    <s v="Stone-Orozco"/>
    <s v="Proactive scalable Graphical User Interface"/>
    <n v="115000"/>
    <n v="86060"/>
    <x v="0"/>
    <n v="0.74834782608695649"/>
    <n v="55.025575447570333"/>
    <n v="782"/>
    <x v="1"/>
    <s v="USD"/>
    <x v="173"/>
    <n v="1473656400"/>
    <x v="173"/>
    <x v="170"/>
    <b v="0"/>
    <b v="0"/>
    <x v="3"/>
    <x v="3"/>
    <s v="theater/plays"/>
  </r>
  <r>
    <n v="177"/>
    <s v="Lee, Gibson and Morgan"/>
    <s v="Digitized solution-oriented product"/>
    <n v="38800"/>
    <n v="161593"/>
    <x v="1"/>
    <n v="4.1647680412371137"/>
    <n v="29.498539612997444"/>
    <n v="2739"/>
    <x v="1"/>
    <s v="USD"/>
    <x v="174"/>
    <n v="1291960800"/>
    <x v="174"/>
    <x v="171"/>
    <b v="0"/>
    <b v="0"/>
    <x v="3"/>
    <x v="3"/>
    <s v="theater/plays"/>
  </r>
  <r>
    <n v="178"/>
    <s v="Alexander-Williams"/>
    <s v="Triple-buffered cohesive structure"/>
    <n v="7200"/>
    <n v="6927"/>
    <x v="0"/>
    <n v="0.96208333333333329"/>
    <n v="16.492857142857144"/>
    <n v="210"/>
    <x v="1"/>
    <s v="USD"/>
    <x v="175"/>
    <n v="1506747600"/>
    <x v="175"/>
    <x v="172"/>
    <b v="0"/>
    <b v="0"/>
    <x v="0"/>
    <x v="0"/>
    <s v="food/food trucks"/>
  </r>
  <r>
    <n v="179"/>
    <s v="Marks Ltd"/>
    <s v="Realigned human-resource orchestration"/>
    <n v="44500"/>
    <n v="159185"/>
    <x v="1"/>
    <n v="3.5771910112359548"/>
    <n v="22.502827254735653"/>
    <n v="3537"/>
    <x v="0"/>
    <s v="CAD"/>
    <x v="176"/>
    <n v="1363582800"/>
    <x v="176"/>
    <x v="173"/>
    <b v="0"/>
    <b v="1"/>
    <x v="3"/>
    <x v="3"/>
    <s v="theater/plays"/>
  </r>
  <r>
    <n v="180"/>
    <s v="Olsen, Edwards and Reid"/>
    <s v="Optional clear-thinking software"/>
    <n v="56000"/>
    <n v="172736"/>
    <x v="1"/>
    <n v="3.0845714285714285"/>
    <n v="40.990982439487425"/>
    <n v="2107"/>
    <x v="2"/>
    <s v="AUD"/>
    <x v="177"/>
    <n v="1269666000"/>
    <x v="177"/>
    <x v="174"/>
    <b v="0"/>
    <b v="0"/>
    <x v="2"/>
    <x v="8"/>
    <s v="technology/wearables"/>
  </r>
  <r>
    <n v="181"/>
    <s v="Daniels, Rose and Tyler"/>
    <s v="Centralized global approach"/>
    <n v="8600"/>
    <n v="5315"/>
    <x v="0"/>
    <n v="0.61802325581395345"/>
    <n v="19.540441176470587"/>
    <n v="136"/>
    <x v="1"/>
    <s v="USD"/>
    <x v="178"/>
    <n v="1508648400"/>
    <x v="178"/>
    <x v="175"/>
    <b v="0"/>
    <b v="0"/>
    <x v="2"/>
    <x v="2"/>
    <s v="technology/web"/>
  </r>
  <r>
    <n v="182"/>
    <s v="Adams Group"/>
    <s v="Reverse-engineered bandwidth-monitored contingency"/>
    <n v="27100"/>
    <n v="195750"/>
    <x v="1"/>
    <n v="7.2232472324723247"/>
    <n v="29.498191681735985"/>
    <n v="3318"/>
    <x v="3"/>
    <s v="DKK"/>
    <x v="179"/>
    <n v="1561957200"/>
    <x v="179"/>
    <x v="176"/>
    <b v="0"/>
    <b v="0"/>
    <x v="3"/>
    <x v="3"/>
    <s v="theater/plays"/>
  </r>
  <r>
    <n v="183"/>
    <s v="Rogers, Huerta and Medina"/>
    <s v="Pre-emptive bandwidth-monitored instruction set"/>
    <n v="5100"/>
    <n v="3525"/>
    <x v="0"/>
    <n v="0.69117647058823528"/>
    <n v="20.494186046511629"/>
    <n v="86"/>
    <x v="0"/>
    <s v="CAD"/>
    <x v="180"/>
    <n v="1285131600"/>
    <x v="180"/>
    <x v="177"/>
    <b v="0"/>
    <b v="0"/>
    <x v="1"/>
    <x v="1"/>
    <s v="music/rock"/>
  </r>
  <r>
    <n v="184"/>
    <s v="Howard, Carter and Griffith"/>
    <s v="Adaptive asynchronous emulation"/>
    <n v="3600"/>
    <n v="10550"/>
    <x v="1"/>
    <n v="2.9305555555555554"/>
    <n v="15.514705882352942"/>
    <n v="340"/>
    <x v="1"/>
    <s v="USD"/>
    <x v="181"/>
    <n v="1556946000"/>
    <x v="181"/>
    <x v="178"/>
    <b v="0"/>
    <b v="0"/>
    <x v="3"/>
    <x v="3"/>
    <s v="theater/plays"/>
  </r>
  <r>
    <n v="185"/>
    <s v="Bailey PLC"/>
    <s v="Innovative actuating conglomeration"/>
    <n v="1000"/>
    <n v="718"/>
    <x v="0"/>
    <n v="0.71799999999999997"/>
    <n v="18.894736842105264"/>
    <n v="19"/>
    <x v="1"/>
    <s v="USD"/>
    <x v="182"/>
    <n v="1527138000"/>
    <x v="182"/>
    <x v="179"/>
    <b v="0"/>
    <b v="0"/>
    <x v="4"/>
    <x v="19"/>
    <s v="film &amp; video/television"/>
  </r>
  <r>
    <n v="186"/>
    <s v="Parker Group"/>
    <s v="Grass-roots foreground policy"/>
    <n v="88800"/>
    <n v="28358"/>
    <x v="0"/>
    <n v="0.31934684684684683"/>
    <n v="16.003386004514674"/>
    <n v="886"/>
    <x v="1"/>
    <s v="USD"/>
    <x v="183"/>
    <n v="1402117200"/>
    <x v="183"/>
    <x v="180"/>
    <b v="0"/>
    <b v="0"/>
    <x v="3"/>
    <x v="3"/>
    <s v="theater/plays"/>
  </r>
  <r>
    <n v="187"/>
    <s v="Fox Group"/>
    <s v="Horizontal transitional paradigm"/>
    <n v="60200"/>
    <n v="138384"/>
    <x v="1"/>
    <n v="2.2987375415282392"/>
    <n v="47.983356449375869"/>
    <n v="1442"/>
    <x v="0"/>
    <s v="CAD"/>
    <x v="184"/>
    <n v="1364014800"/>
    <x v="184"/>
    <x v="181"/>
    <b v="0"/>
    <b v="1"/>
    <x v="4"/>
    <x v="12"/>
    <s v="film &amp; video/shorts"/>
  </r>
  <r>
    <n v="188"/>
    <s v="Walker, Jones and Rodriguez"/>
    <s v="Networked didactic info-mediaries"/>
    <n v="8200"/>
    <n v="2625"/>
    <x v="0"/>
    <n v="0.3201219512195122"/>
    <n v="37.5"/>
    <n v="35"/>
    <x v="6"/>
    <s v="EUR"/>
    <x v="185"/>
    <n v="1417586400"/>
    <x v="185"/>
    <x v="182"/>
    <b v="0"/>
    <b v="0"/>
    <x v="3"/>
    <x v="3"/>
    <s v="theater/plays"/>
  </r>
  <r>
    <n v="189"/>
    <s v="Anthony-Shaw"/>
    <s v="Switchable contextually-based access"/>
    <n v="191300"/>
    <n v="45004"/>
    <x v="3"/>
    <n v="0.23525352848928385"/>
    <n v="51.024943310657598"/>
    <n v="441"/>
    <x v="1"/>
    <s v="USD"/>
    <x v="186"/>
    <n v="1457071200"/>
    <x v="186"/>
    <x v="183"/>
    <b v="0"/>
    <b v="0"/>
    <x v="3"/>
    <x v="3"/>
    <s v="theater/plays"/>
  </r>
  <r>
    <n v="190"/>
    <s v="Cook LLC"/>
    <s v="Up-sized dynamic throughput"/>
    <n v="3700"/>
    <n v="2538"/>
    <x v="0"/>
    <n v="0.68594594594594593"/>
    <n v="52.875"/>
    <n v="24"/>
    <x v="1"/>
    <s v="USD"/>
    <x v="187"/>
    <n v="1370408400"/>
    <x v="187"/>
    <x v="184"/>
    <b v="0"/>
    <b v="1"/>
    <x v="3"/>
    <x v="3"/>
    <s v="theater/plays"/>
  </r>
  <r>
    <n v="191"/>
    <s v="Sutton PLC"/>
    <s v="Mandatory reciprocal superstructure"/>
    <n v="8400"/>
    <n v="3188"/>
    <x v="0"/>
    <n v="0.37952380952380954"/>
    <n v="18.534883720930232"/>
    <n v="86"/>
    <x v="6"/>
    <s v="EUR"/>
    <x v="188"/>
    <n v="1552626000"/>
    <x v="188"/>
    <x v="185"/>
    <b v="0"/>
    <b v="0"/>
    <x v="3"/>
    <x v="3"/>
    <s v="theater/plays"/>
  </r>
  <r>
    <n v="192"/>
    <s v="Long, Morgan and Mitchell"/>
    <s v="Upgradable 4thgeneration productivity"/>
    <n v="42600"/>
    <n v="8517"/>
    <x v="0"/>
    <n v="0.19992957746478873"/>
    <n v="17.52469135802469"/>
    <n v="243"/>
    <x v="1"/>
    <s v="USD"/>
    <x v="189"/>
    <n v="1404190800"/>
    <x v="189"/>
    <x v="186"/>
    <b v="0"/>
    <b v="0"/>
    <x v="1"/>
    <x v="1"/>
    <s v="music/rock"/>
  </r>
  <r>
    <n v="193"/>
    <s v="Calhoun, Rogers and Long"/>
    <s v="Progressive discrete hub"/>
    <n v="6600"/>
    <n v="3012"/>
    <x v="0"/>
    <n v="0.45636363636363636"/>
    <n v="23.169230769230769"/>
    <n v="65"/>
    <x v="1"/>
    <s v="USD"/>
    <x v="190"/>
    <n v="1523509200"/>
    <x v="190"/>
    <x v="187"/>
    <b v="1"/>
    <b v="0"/>
    <x v="1"/>
    <x v="7"/>
    <s v="music/indie rock"/>
  </r>
  <r>
    <n v="194"/>
    <s v="Sandoval Group"/>
    <s v="Assimilated multi-tasking archive"/>
    <n v="7100"/>
    <n v="8716"/>
    <x v="1"/>
    <n v="1.227605633802817"/>
    <n v="34.587301587301589"/>
    <n v="126"/>
    <x v="1"/>
    <s v="USD"/>
    <x v="191"/>
    <n v="1443589200"/>
    <x v="191"/>
    <x v="188"/>
    <b v="0"/>
    <b v="0"/>
    <x v="1"/>
    <x v="16"/>
    <s v="music/metal"/>
  </r>
  <r>
    <n v="195"/>
    <s v="Smith and Sons"/>
    <s v="Upgradable high-level solution"/>
    <n v="15800"/>
    <n v="57157"/>
    <x v="1"/>
    <n v="3.61753164556962"/>
    <n v="54.539122137404583"/>
    <n v="524"/>
    <x v="1"/>
    <s v="USD"/>
    <x v="192"/>
    <n v="1533445200"/>
    <x v="192"/>
    <x v="189"/>
    <b v="0"/>
    <b v="0"/>
    <x v="1"/>
    <x v="5"/>
    <s v="music/electric music"/>
  </r>
  <r>
    <n v="196"/>
    <s v="King Inc"/>
    <s v="Organic bandwidth-monitored frame"/>
    <n v="8200"/>
    <n v="5178"/>
    <x v="0"/>
    <n v="0.63146341463414635"/>
    <n v="25.89"/>
    <n v="100"/>
    <x v="3"/>
    <s v="DKK"/>
    <x v="173"/>
    <n v="1474520400"/>
    <x v="173"/>
    <x v="190"/>
    <b v="0"/>
    <b v="0"/>
    <x v="2"/>
    <x v="8"/>
    <s v="technology/wearables"/>
  </r>
  <r>
    <n v="197"/>
    <s v="Perry and Sons"/>
    <s v="Business-focused logistical framework"/>
    <n v="54700"/>
    <n v="163118"/>
    <x v="1"/>
    <n v="2.9820475319926874"/>
    <n v="41.005027652086476"/>
    <n v="1989"/>
    <x v="1"/>
    <s v="USD"/>
    <x v="193"/>
    <n v="1499403600"/>
    <x v="193"/>
    <x v="191"/>
    <b v="0"/>
    <b v="0"/>
    <x v="4"/>
    <x v="6"/>
    <s v="film &amp; video/drama"/>
  </r>
  <r>
    <n v="198"/>
    <s v="Palmer Inc"/>
    <s v="Universal multi-state capability"/>
    <n v="63200"/>
    <n v="6041"/>
    <x v="0"/>
    <n v="9.5585443037974685E-2"/>
    <n v="17.979166666666668"/>
    <n v="168"/>
    <x v="1"/>
    <s v="USD"/>
    <x v="194"/>
    <n v="1283576400"/>
    <x v="194"/>
    <x v="192"/>
    <b v="0"/>
    <b v="0"/>
    <x v="1"/>
    <x v="5"/>
    <s v="music/electric music"/>
  </r>
  <r>
    <n v="199"/>
    <s v="Hull, Baker and Martinez"/>
    <s v="Digitized reciprocal infrastructure"/>
    <n v="1800"/>
    <n v="968"/>
    <x v="0"/>
    <n v="0.5377777777777778"/>
    <n v="37.230769230769234"/>
    <n v="13"/>
    <x v="1"/>
    <s v="USD"/>
    <x v="195"/>
    <n v="1436590800"/>
    <x v="195"/>
    <x v="193"/>
    <b v="0"/>
    <b v="0"/>
    <x v="1"/>
    <x v="1"/>
    <s v="music/rock"/>
  </r>
  <r>
    <n v="200"/>
    <s v="Becker, Rice and White"/>
    <s v="Reduced dedicated capability"/>
    <n v="100"/>
    <n v="2"/>
    <x v="0"/>
    <n v="0.02"/>
    <n v="1"/>
    <n v="1"/>
    <x v="0"/>
    <s v="CAD"/>
    <x v="152"/>
    <n v="1270443600"/>
    <x v="152"/>
    <x v="194"/>
    <b v="0"/>
    <b v="0"/>
    <x v="3"/>
    <x v="3"/>
    <s v="theater/plays"/>
  </r>
  <r>
    <n v="201"/>
    <s v="Osborne, Perkins and Knox"/>
    <s v="Cross-platform bi-directional workforce"/>
    <n v="2100"/>
    <n v="14305"/>
    <x v="1"/>
    <n v="6.8119047619047617"/>
    <n v="45.557324840764331"/>
    <n v="157"/>
    <x v="1"/>
    <s v="USD"/>
    <x v="196"/>
    <n v="1407819600"/>
    <x v="196"/>
    <x v="195"/>
    <b v="0"/>
    <b v="0"/>
    <x v="2"/>
    <x v="2"/>
    <s v="technology/web"/>
  </r>
  <r>
    <n v="202"/>
    <s v="Mcknight-Freeman"/>
    <s v="Upgradable scalable methodology"/>
    <n v="8300"/>
    <n v="6543"/>
    <x v="3"/>
    <n v="0.78831325301204824"/>
    <n v="39.896341463414636"/>
    <n v="82"/>
    <x v="1"/>
    <s v="USD"/>
    <x v="197"/>
    <n v="1317877200"/>
    <x v="197"/>
    <x v="196"/>
    <b v="0"/>
    <b v="0"/>
    <x v="0"/>
    <x v="0"/>
    <s v="food/food trucks"/>
  </r>
  <r>
    <n v="203"/>
    <s v="Hayden, Shannon and Stein"/>
    <s v="Customer-focused client-server service-desk"/>
    <n v="143900"/>
    <n v="193413"/>
    <x v="1"/>
    <n v="1.3440792216817234"/>
    <n v="21.499888839484214"/>
    <n v="4498"/>
    <x v="2"/>
    <s v="AUD"/>
    <x v="198"/>
    <n v="1484805600"/>
    <x v="198"/>
    <x v="197"/>
    <b v="0"/>
    <b v="0"/>
    <x v="3"/>
    <x v="3"/>
    <s v="theater/plays"/>
  </r>
  <r>
    <n v="204"/>
    <s v="Daniel-Luna"/>
    <s v="Mandatory multimedia leverage"/>
    <n v="75000"/>
    <n v="2529"/>
    <x v="0"/>
    <n v="3.372E-2"/>
    <n v="31.612500000000001"/>
    <n v="40"/>
    <x v="1"/>
    <s v="USD"/>
    <x v="199"/>
    <n v="1302670800"/>
    <x v="199"/>
    <x v="198"/>
    <b v="0"/>
    <b v="0"/>
    <x v="1"/>
    <x v="17"/>
    <s v="music/jazz"/>
  </r>
  <r>
    <n v="205"/>
    <s v="Weaver-Marquez"/>
    <s v="Focused analyzing circuit"/>
    <n v="1300"/>
    <n v="5614"/>
    <x v="1"/>
    <n v="4.3184615384615386"/>
    <n v="35.087499999999999"/>
    <n v="80"/>
    <x v="1"/>
    <s v="USD"/>
    <x v="200"/>
    <n v="1540789200"/>
    <x v="200"/>
    <x v="199"/>
    <b v="1"/>
    <b v="0"/>
    <x v="3"/>
    <x v="3"/>
    <s v="theater/plays"/>
  </r>
  <r>
    <n v="206"/>
    <s v="Austin, Baker and Kelley"/>
    <s v="Fundamental grid-enabled strategy"/>
    <n v="9000"/>
    <n v="3496"/>
    <x v="3"/>
    <n v="0.38844444444444443"/>
    <n v="30.666666666666668"/>
    <n v="57"/>
    <x v="1"/>
    <s v="USD"/>
    <x v="201"/>
    <n v="1268028000"/>
    <x v="201"/>
    <x v="200"/>
    <b v="0"/>
    <b v="0"/>
    <x v="5"/>
    <x v="13"/>
    <s v="publishing/fiction"/>
  </r>
  <r>
    <n v="207"/>
    <s v="Carney-Anderson"/>
    <s v="Digitized 5thgeneration knowledgebase"/>
    <n v="1000"/>
    <n v="4257"/>
    <x v="1"/>
    <n v="4.2569999999999997"/>
    <n v="49.5"/>
    <n v="43"/>
    <x v="1"/>
    <s v="USD"/>
    <x v="202"/>
    <n v="1537160400"/>
    <x v="202"/>
    <x v="201"/>
    <b v="0"/>
    <b v="1"/>
    <x v="1"/>
    <x v="1"/>
    <s v="music/rock"/>
  </r>
  <r>
    <n v="208"/>
    <s v="Jackson Inc"/>
    <s v="Mandatory multi-tasking encryption"/>
    <n v="196900"/>
    <n v="199110"/>
    <x v="1"/>
    <n v="1.0112239715591671"/>
    <n v="48.492450073063807"/>
    <n v="2053"/>
    <x v="1"/>
    <s v="USD"/>
    <x v="203"/>
    <n v="1512280800"/>
    <x v="203"/>
    <x v="202"/>
    <b v="0"/>
    <b v="0"/>
    <x v="4"/>
    <x v="4"/>
    <s v="film &amp; video/documentary"/>
  </r>
  <r>
    <n v="209"/>
    <s v="Warren Ltd"/>
    <s v="Distributed system-worthy application"/>
    <n v="194500"/>
    <n v="41212"/>
    <x v="2"/>
    <n v="0.21188688946015424"/>
    <n v="25.502475247524753"/>
    <n v="808"/>
    <x v="2"/>
    <s v="AUD"/>
    <x v="204"/>
    <n v="1463115600"/>
    <x v="204"/>
    <x v="203"/>
    <b v="0"/>
    <b v="0"/>
    <x v="4"/>
    <x v="4"/>
    <s v="film &amp; video/documentary"/>
  </r>
  <r>
    <n v="210"/>
    <s v="Schultz Inc"/>
    <s v="Synergistic tertiary time-frame"/>
    <n v="9400"/>
    <n v="6338"/>
    <x v="0"/>
    <n v="0.67425531914893622"/>
    <n v="14.022123893805309"/>
    <n v="226"/>
    <x v="3"/>
    <s v="DKK"/>
    <x v="205"/>
    <n v="1490850000"/>
    <x v="205"/>
    <x v="204"/>
    <b v="0"/>
    <b v="0"/>
    <x v="4"/>
    <x v="22"/>
    <s v="film &amp; video/science fiction"/>
  </r>
  <r>
    <n v="211"/>
    <s v="Thompson LLC"/>
    <s v="Customer-focused impactful benchmark"/>
    <n v="104400"/>
    <n v="99100"/>
    <x v="0"/>
    <n v="0.9492337164750958"/>
    <n v="30.492307692307691"/>
    <n v="1625"/>
    <x v="1"/>
    <s v="USD"/>
    <x v="206"/>
    <n v="1379653200"/>
    <x v="206"/>
    <x v="205"/>
    <b v="0"/>
    <b v="0"/>
    <x v="3"/>
    <x v="3"/>
    <s v="theater/plays"/>
  </r>
  <r>
    <n v="212"/>
    <s v="Johnson Inc"/>
    <s v="Profound next generation infrastructure"/>
    <n v="8100"/>
    <n v="12300"/>
    <x v="1"/>
    <n v="1.5185185185185186"/>
    <n v="36.607142857142854"/>
    <n v="168"/>
    <x v="1"/>
    <s v="USD"/>
    <x v="207"/>
    <n v="1580364000"/>
    <x v="207"/>
    <x v="206"/>
    <b v="0"/>
    <b v="0"/>
    <x v="3"/>
    <x v="3"/>
    <s v="theater/plays"/>
  </r>
  <r>
    <n v="213"/>
    <s v="Morgan-Warren"/>
    <s v="Face-to-face encompassing info-mediaries"/>
    <n v="87900"/>
    <n v="171549"/>
    <x v="1"/>
    <n v="1.9516382252559727"/>
    <n v="19.998717649801819"/>
    <n v="4289"/>
    <x v="1"/>
    <s v="USD"/>
    <x v="208"/>
    <n v="1289714400"/>
    <x v="208"/>
    <x v="207"/>
    <b v="0"/>
    <b v="1"/>
    <x v="1"/>
    <x v="7"/>
    <s v="music/indie rock"/>
  </r>
  <r>
    <n v="214"/>
    <s v="Sullivan Group"/>
    <s v="Open-source fresh-thinking policy"/>
    <n v="1400"/>
    <n v="14324"/>
    <x v="1"/>
    <n v="10.231428571428571"/>
    <n v="43.406060606060606"/>
    <n v="165"/>
    <x v="1"/>
    <s v="USD"/>
    <x v="209"/>
    <n v="1282712400"/>
    <x v="209"/>
    <x v="208"/>
    <b v="0"/>
    <b v="0"/>
    <x v="1"/>
    <x v="1"/>
    <s v="music/rock"/>
  </r>
  <r>
    <n v="215"/>
    <s v="Vargas, Banks and Palmer"/>
    <s v="Extended 24/7 implementation"/>
    <n v="156800"/>
    <n v="6024"/>
    <x v="0"/>
    <n v="3.8418367346938778E-2"/>
    <n v="21.062937062937063"/>
    <n v="143"/>
    <x v="1"/>
    <s v="USD"/>
    <x v="210"/>
    <n v="1550210400"/>
    <x v="210"/>
    <x v="209"/>
    <b v="0"/>
    <b v="0"/>
    <x v="3"/>
    <x v="3"/>
    <s v="theater/plays"/>
  </r>
  <r>
    <n v="216"/>
    <s v="Johnson, Dixon and Zimmerman"/>
    <s v="Organic dynamic algorithm"/>
    <n v="121700"/>
    <n v="188721"/>
    <x v="1"/>
    <n v="1.5507066557107643"/>
    <n v="51.989256198347107"/>
    <n v="1815"/>
    <x v="1"/>
    <s v="USD"/>
    <x v="211"/>
    <n v="1322114400"/>
    <x v="211"/>
    <x v="210"/>
    <b v="0"/>
    <b v="0"/>
    <x v="3"/>
    <x v="3"/>
    <s v="theater/plays"/>
  </r>
  <r>
    <n v="217"/>
    <s v="Moore, Dudley and Navarro"/>
    <s v="Organic multi-tasking focus group"/>
    <n v="129400"/>
    <n v="57911"/>
    <x v="0"/>
    <n v="0.44753477588871715"/>
    <n v="31.001605995717345"/>
    <n v="934"/>
    <x v="1"/>
    <s v="USD"/>
    <x v="212"/>
    <n v="1557205200"/>
    <x v="212"/>
    <x v="211"/>
    <b v="0"/>
    <b v="0"/>
    <x v="4"/>
    <x v="22"/>
    <s v="film &amp; video/science fiction"/>
  </r>
  <r>
    <n v="218"/>
    <s v="Price-Rodriguez"/>
    <s v="Adaptive logistical initiative"/>
    <n v="5700"/>
    <n v="12309"/>
    <x v="1"/>
    <n v="2.1594736842105262"/>
    <n v="15.502518891687657"/>
    <n v="397"/>
    <x v="4"/>
    <s v="GBP"/>
    <x v="213"/>
    <n v="1323928800"/>
    <x v="213"/>
    <x v="212"/>
    <b v="0"/>
    <b v="1"/>
    <x v="4"/>
    <x v="12"/>
    <s v="film &amp; video/shorts"/>
  </r>
  <r>
    <n v="219"/>
    <s v="Huang-Henderson"/>
    <s v="Stand-alone mobile customer loyalty"/>
    <n v="41700"/>
    <n v="138497"/>
    <x v="1"/>
    <n v="3.3212709832134291"/>
    <n v="44.995776478232621"/>
    <n v="1539"/>
    <x v="1"/>
    <s v="USD"/>
    <x v="214"/>
    <n v="1346130000"/>
    <x v="214"/>
    <x v="213"/>
    <b v="0"/>
    <b v="0"/>
    <x v="4"/>
    <x v="10"/>
    <s v="film &amp; video/animation"/>
  </r>
  <r>
    <n v="220"/>
    <s v="Owens-Le"/>
    <s v="Focused composite approach"/>
    <n v="7900"/>
    <n v="667"/>
    <x v="0"/>
    <n v="8.4430379746835441E-2"/>
    <n v="19.617647058823529"/>
    <n v="17"/>
    <x v="1"/>
    <s v="USD"/>
    <x v="215"/>
    <n v="1311051600"/>
    <x v="215"/>
    <x v="214"/>
    <b v="1"/>
    <b v="0"/>
    <x v="3"/>
    <x v="3"/>
    <s v="theater/plays"/>
  </r>
  <r>
    <n v="221"/>
    <s v="Huff LLC"/>
    <s v="Face-to-face clear-thinking Local Area Network"/>
    <n v="121500"/>
    <n v="119830"/>
    <x v="0"/>
    <n v="0.9862551440329218"/>
    <n v="27.496558054153283"/>
    <n v="2179"/>
    <x v="1"/>
    <s v="USD"/>
    <x v="216"/>
    <n v="1340427600"/>
    <x v="216"/>
    <x v="215"/>
    <b v="1"/>
    <b v="0"/>
    <x v="0"/>
    <x v="0"/>
    <s v="food/food trucks"/>
  </r>
  <r>
    <n v="222"/>
    <s v="Johnson LLC"/>
    <s v="Cross-group cohesive circuit"/>
    <n v="4800"/>
    <n v="6623"/>
    <x v="1"/>
    <n v="1.3797916666666667"/>
    <n v="23.996376811594203"/>
    <n v="138"/>
    <x v="1"/>
    <s v="USD"/>
    <x v="217"/>
    <n v="1412312400"/>
    <x v="217"/>
    <x v="216"/>
    <b v="0"/>
    <b v="0"/>
    <x v="7"/>
    <x v="14"/>
    <s v="photography/photography books"/>
  </r>
  <r>
    <n v="223"/>
    <s v="Chavez, Garcia and Cantu"/>
    <s v="Synergistic explicit capability"/>
    <n v="87300"/>
    <n v="81897"/>
    <x v="0"/>
    <n v="0.93810996563573879"/>
    <n v="43.983351235230934"/>
    <n v="931"/>
    <x v="1"/>
    <s v="USD"/>
    <x v="218"/>
    <n v="1459314000"/>
    <x v="218"/>
    <x v="217"/>
    <b v="0"/>
    <b v="0"/>
    <x v="3"/>
    <x v="3"/>
    <s v="theater/plays"/>
  </r>
  <r>
    <n v="224"/>
    <s v="Lester-Moore"/>
    <s v="Diverse analyzing definition"/>
    <n v="46300"/>
    <n v="186885"/>
    <x v="1"/>
    <n v="4.0363930885529156"/>
    <n v="25.999582637729549"/>
    <n v="3594"/>
    <x v="1"/>
    <s v="USD"/>
    <x v="219"/>
    <n v="1415426400"/>
    <x v="219"/>
    <x v="218"/>
    <b v="0"/>
    <b v="0"/>
    <x v="4"/>
    <x v="22"/>
    <s v="film &amp; video/science fiction"/>
  </r>
  <r>
    <n v="225"/>
    <s v="Fox-Quinn"/>
    <s v="Enterprise-wide reciprocal success"/>
    <n v="67800"/>
    <n v="176398"/>
    <x v="1"/>
    <n v="2.6017404129793511"/>
    <n v="14.999829931972789"/>
    <n v="5880"/>
    <x v="1"/>
    <s v="USD"/>
    <x v="220"/>
    <n v="1399093200"/>
    <x v="220"/>
    <x v="219"/>
    <b v="1"/>
    <b v="0"/>
    <x v="1"/>
    <x v="1"/>
    <s v="music/rock"/>
  </r>
  <r>
    <n v="226"/>
    <s v="Garcia Inc"/>
    <s v="Progressive neutral middleware"/>
    <n v="3000"/>
    <n v="10999"/>
    <x v="1"/>
    <n v="3.6663333333333332"/>
    <n v="49.102678571428569"/>
    <n v="112"/>
    <x v="1"/>
    <s v="USD"/>
    <x v="221"/>
    <n v="1273899600"/>
    <x v="221"/>
    <x v="122"/>
    <b v="0"/>
    <b v="0"/>
    <x v="7"/>
    <x v="14"/>
    <s v="photography/photography books"/>
  </r>
  <r>
    <n v="227"/>
    <s v="Johnson-Lee"/>
    <s v="Intuitive exuding process improvement"/>
    <n v="60900"/>
    <n v="102751"/>
    <x v="1"/>
    <n v="1.687208538587849"/>
    <n v="54.480911983032875"/>
    <n v="943"/>
    <x v="1"/>
    <s v="USD"/>
    <x v="222"/>
    <n v="1432184400"/>
    <x v="222"/>
    <x v="220"/>
    <b v="0"/>
    <b v="0"/>
    <x v="6"/>
    <x v="20"/>
    <s v="games/mobile games"/>
  </r>
  <r>
    <n v="228"/>
    <s v="Pineda Group"/>
    <s v="Exclusive real-time protocol"/>
    <n v="137900"/>
    <n v="165352"/>
    <x v="1"/>
    <n v="1.1990717911530093"/>
    <n v="33.499189627228525"/>
    <n v="2468"/>
    <x v="1"/>
    <s v="USD"/>
    <x v="172"/>
    <n v="1474779600"/>
    <x v="172"/>
    <x v="221"/>
    <b v="0"/>
    <b v="0"/>
    <x v="4"/>
    <x v="10"/>
    <s v="film &amp; video/animation"/>
  </r>
  <r>
    <n v="229"/>
    <s v="Hoffman-Howard"/>
    <s v="Extended encompassing application"/>
    <n v="85600"/>
    <n v="165798"/>
    <x v="1"/>
    <n v="1.936892523364486"/>
    <n v="32.49666797334379"/>
    <n v="2551"/>
    <x v="1"/>
    <s v="USD"/>
    <x v="223"/>
    <n v="1500440400"/>
    <x v="223"/>
    <x v="222"/>
    <b v="0"/>
    <b v="1"/>
    <x v="6"/>
    <x v="20"/>
    <s v="games/mobile games"/>
  </r>
  <r>
    <n v="230"/>
    <s v="Miranda, Hall and Mcgrath"/>
    <s v="Progressive value-added ability"/>
    <n v="2400"/>
    <n v="10084"/>
    <x v="1"/>
    <n v="4.2016666666666671"/>
    <n v="49.920792079207921"/>
    <n v="101"/>
    <x v="1"/>
    <s v="USD"/>
    <x v="224"/>
    <n v="1575612000"/>
    <x v="224"/>
    <x v="223"/>
    <b v="0"/>
    <b v="0"/>
    <x v="6"/>
    <x v="11"/>
    <s v="games/video games"/>
  </r>
  <r>
    <n v="231"/>
    <s v="Williams, Carter and Gonzalez"/>
    <s v="Cross-platform uniform hardware"/>
    <n v="7200"/>
    <n v="5523"/>
    <x v="3"/>
    <n v="0.76708333333333334"/>
    <n v="41.21641791044776"/>
    <n v="67"/>
    <x v="1"/>
    <s v="USD"/>
    <x v="225"/>
    <n v="1374123600"/>
    <x v="225"/>
    <x v="224"/>
    <b v="0"/>
    <b v="0"/>
    <x v="3"/>
    <x v="3"/>
    <s v="theater/plays"/>
  </r>
  <r>
    <n v="232"/>
    <s v="Davis-Rodriguez"/>
    <s v="Progressive secondary portal"/>
    <n v="3400"/>
    <n v="5823"/>
    <x v="1"/>
    <n v="1.7126470588235294"/>
    <n v="31.646739130434781"/>
    <n v="92"/>
    <x v="1"/>
    <s v="USD"/>
    <x v="226"/>
    <n v="1469509200"/>
    <x v="226"/>
    <x v="225"/>
    <b v="0"/>
    <b v="0"/>
    <x v="3"/>
    <x v="3"/>
    <s v="theater/plays"/>
  </r>
  <r>
    <n v="233"/>
    <s v="Reid, Rivera and Perry"/>
    <s v="Multi-lateral national adapter"/>
    <n v="3800"/>
    <n v="6000"/>
    <x v="1"/>
    <n v="1.5789473684210527"/>
    <n v="48.387096774193552"/>
    <n v="62"/>
    <x v="1"/>
    <s v="USD"/>
    <x v="227"/>
    <n v="1309237200"/>
    <x v="227"/>
    <x v="226"/>
    <b v="0"/>
    <b v="0"/>
    <x v="4"/>
    <x v="10"/>
    <s v="film &amp; video/animation"/>
  </r>
  <r>
    <n v="234"/>
    <s v="Mendoza-Parker"/>
    <s v="Enterprise-wide motivating matrices"/>
    <n v="7500"/>
    <n v="8181"/>
    <x v="1"/>
    <n v="1.0908"/>
    <n v="27.453020134228186"/>
    <n v="149"/>
    <x v="6"/>
    <s v="EUR"/>
    <x v="228"/>
    <n v="1503982800"/>
    <x v="228"/>
    <x v="227"/>
    <b v="0"/>
    <b v="1"/>
    <x v="6"/>
    <x v="11"/>
    <s v="games/video games"/>
  </r>
  <r>
    <n v="235"/>
    <s v="Lee, Ali and Guzman"/>
    <s v="Polarized upward-trending Local Area Network"/>
    <n v="8600"/>
    <n v="3589"/>
    <x v="0"/>
    <n v="0.41732558139534881"/>
    <n v="19.505434782608695"/>
    <n v="92"/>
    <x v="1"/>
    <s v="USD"/>
    <x v="229"/>
    <n v="1487397600"/>
    <x v="229"/>
    <x v="228"/>
    <b v="0"/>
    <b v="0"/>
    <x v="4"/>
    <x v="10"/>
    <s v="film &amp; video/animation"/>
  </r>
  <r>
    <n v="236"/>
    <s v="Gallegos-Cobb"/>
    <s v="Object-based directional function"/>
    <n v="39500"/>
    <n v="4323"/>
    <x v="0"/>
    <n v="0.10944303797468355"/>
    <n v="37.921052631578945"/>
    <n v="57"/>
    <x v="2"/>
    <s v="AUD"/>
    <x v="230"/>
    <n v="1562043600"/>
    <x v="230"/>
    <x v="229"/>
    <b v="0"/>
    <b v="1"/>
    <x v="1"/>
    <x v="1"/>
    <s v="music/rock"/>
  </r>
  <r>
    <n v="237"/>
    <s v="Ellison PLC"/>
    <s v="Re-contextualized tangible open architecture"/>
    <n v="9300"/>
    <n v="14822"/>
    <x v="1"/>
    <n v="1.593763440860215"/>
    <n v="22.525835866261399"/>
    <n v="329"/>
    <x v="1"/>
    <s v="USD"/>
    <x v="231"/>
    <n v="1398574800"/>
    <x v="231"/>
    <x v="230"/>
    <b v="0"/>
    <b v="0"/>
    <x v="4"/>
    <x v="10"/>
    <s v="film &amp; video/animation"/>
  </r>
  <r>
    <n v="238"/>
    <s v="Bolton, Sanchez and Carrillo"/>
    <s v="Distributed systemic adapter"/>
    <n v="2400"/>
    <n v="10138"/>
    <x v="1"/>
    <n v="4.2241666666666671"/>
    <n v="52.257731958762889"/>
    <n v="97"/>
    <x v="3"/>
    <s v="DKK"/>
    <x v="232"/>
    <n v="1515391200"/>
    <x v="232"/>
    <x v="231"/>
    <b v="0"/>
    <b v="1"/>
    <x v="3"/>
    <x v="3"/>
    <s v="theater/plays"/>
  </r>
  <r>
    <n v="239"/>
    <s v="Mason-Sanders"/>
    <s v="Networked web-enabled instruction set"/>
    <n v="3200"/>
    <n v="3127"/>
    <x v="0"/>
    <n v="0.97718749999999999"/>
    <n v="38.134146341463413"/>
    <n v="41"/>
    <x v="1"/>
    <s v="USD"/>
    <x v="233"/>
    <n v="1441170000"/>
    <x v="233"/>
    <x v="232"/>
    <b v="0"/>
    <b v="0"/>
    <x v="2"/>
    <x v="8"/>
    <s v="technology/wearables"/>
  </r>
  <r>
    <n v="240"/>
    <s v="Pitts-Reed"/>
    <s v="Vision-oriented dynamic service-desk"/>
    <n v="29400"/>
    <n v="123124"/>
    <x v="1"/>
    <n v="4.1878911564625847"/>
    <n v="34.507847533632287"/>
    <n v="1784"/>
    <x v="1"/>
    <s v="USD"/>
    <x v="194"/>
    <n v="1281157200"/>
    <x v="194"/>
    <x v="233"/>
    <b v="0"/>
    <b v="0"/>
    <x v="3"/>
    <x v="3"/>
    <s v="theater/plays"/>
  </r>
  <r>
    <n v="241"/>
    <s v="Gonzalez-Martinez"/>
    <s v="Vision-oriented actuating open system"/>
    <n v="168500"/>
    <n v="171729"/>
    <x v="1"/>
    <n v="1.0191632047477746"/>
    <n v="50.988420427553443"/>
    <n v="1684"/>
    <x v="2"/>
    <s v="AUD"/>
    <x v="234"/>
    <n v="1398229200"/>
    <x v="234"/>
    <x v="234"/>
    <b v="0"/>
    <b v="1"/>
    <x v="5"/>
    <x v="9"/>
    <s v="publishing/nonfiction"/>
  </r>
  <r>
    <n v="242"/>
    <s v="Hill, Martin and Garcia"/>
    <s v="Sharable scalable core"/>
    <n v="8400"/>
    <n v="10729"/>
    <x v="1"/>
    <n v="1.2772619047619047"/>
    <n v="21.457999999999998"/>
    <n v="250"/>
    <x v="1"/>
    <s v="USD"/>
    <x v="235"/>
    <n v="1495256400"/>
    <x v="235"/>
    <x v="235"/>
    <b v="0"/>
    <b v="1"/>
    <x v="1"/>
    <x v="1"/>
    <s v="music/rock"/>
  </r>
  <r>
    <n v="243"/>
    <s v="Garcia PLC"/>
    <s v="Customer-focused attitude-oriented function"/>
    <n v="2300"/>
    <n v="10240"/>
    <x v="1"/>
    <n v="4.4521739130434783"/>
    <n v="21.512605042016808"/>
    <n v="238"/>
    <x v="1"/>
    <s v="USD"/>
    <x v="236"/>
    <n v="1520402400"/>
    <x v="236"/>
    <x v="236"/>
    <b v="0"/>
    <b v="0"/>
    <x v="3"/>
    <x v="3"/>
    <s v="theater/plays"/>
  </r>
  <r>
    <n v="244"/>
    <s v="Herring-Bailey"/>
    <s v="Reverse-engineered system-worthy extranet"/>
    <n v="700"/>
    <n v="3988"/>
    <x v="1"/>
    <n v="5.6971428571428575"/>
    <n v="37.622641509433961"/>
    <n v="53"/>
    <x v="1"/>
    <s v="USD"/>
    <x v="237"/>
    <n v="1409806800"/>
    <x v="237"/>
    <x v="237"/>
    <b v="0"/>
    <b v="0"/>
    <x v="3"/>
    <x v="3"/>
    <s v="theater/plays"/>
  </r>
  <r>
    <n v="245"/>
    <s v="Russell-Gardner"/>
    <s v="Re-engineered systematic monitoring"/>
    <n v="2900"/>
    <n v="14771"/>
    <x v="1"/>
    <n v="5.0934482758620687"/>
    <n v="34.511682242990652"/>
    <n v="214"/>
    <x v="1"/>
    <s v="USD"/>
    <x v="238"/>
    <n v="1396933200"/>
    <x v="238"/>
    <x v="238"/>
    <b v="0"/>
    <b v="0"/>
    <x v="3"/>
    <x v="3"/>
    <s v="theater/plays"/>
  </r>
  <r>
    <n v="246"/>
    <s v="Walters-Carter"/>
    <s v="Seamless value-added standardization"/>
    <n v="4500"/>
    <n v="14649"/>
    <x v="1"/>
    <n v="3.2553333333333332"/>
    <n v="32.993243243243242"/>
    <n v="222"/>
    <x v="1"/>
    <s v="USD"/>
    <x v="239"/>
    <n v="1376024400"/>
    <x v="239"/>
    <x v="239"/>
    <b v="0"/>
    <b v="0"/>
    <x v="2"/>
    <x v="2"/>
    <s v="technology/web"/>
  </r>
  <r>
    <n v="247"/>
    <s v="Johnson, Patterson and Montoya"/>
    <s v="Triple-buffered fresh-thinking frame"/>
    <n v="19800"/>
    <n v="184658"/>
    <x v="1"/>
    <n v="9.3261616161616168"/>
    <n v="49.006900212314228"/>
    <n v="1884"/>
    <x v="1"/>
    <s v="USD"/>
    <x v="240"/>
    <n v="1483682400"/>
    <x v="240"/>
    <x v="240"/>
    <b v="0"/>
    <b v="1"/>
    <x v="5"/>
    <x v="13"/>
    <s v="publishing/fiction"/>
  </r>
  <r>
    <n v="248"/>
    <s v="Roberts and Sons"/>
    <s v="Streamlined holistic knowledgebase"/>
    <n v="6200"/>
    <n v="13103"/>
    <x v="1"/>
    <n v="2.1133870967741935"/>
    <n v="30.052752293577981"/>
    <n v="218"/>
    <x v="2"/>
    <s v="AUD"/>
    <x v="241"/>
    <n v="1420437600"/>
    <x v="241"/>
    <x v="241"/>
    <b v="0"/>
    <b v="0"/>
    <x v="6"/>
    <x v="20"/>
    <s v="games/mobile games"/>
  </r>
  <r>
    <n v="249"/>
    <s v="Avila-Nelson"/>
    <s v="Up-sized intermediate website"/>
    <n v="61500"/>
    <n v="168095"/>
    <x v="1"/>
    <n v="2.7332520325203253"/>
    <n v="13.000386697602474"/>
    <n v="6465"/>
    <x v="1"/>
    <s v="USD"/>
    <x v="242"/>
    <n v="1420783200"/>
    <x v="242"/>
    <x v="242"/>
    <b v="0"/>
    <b v="0"/>
    <x v="5"/>
    <x v="18"/>
    <s v="publishing/translations"/>
  </r>
  <r>
    <n v="250"/>
    <s v="Robbins and Sons"/>
    <s v="Future-proofed directional synergy"/>
    <n v="100"/>
    <n v="3"/>
    <x v="0"/>
    <n v="0.03"/>
    <n v="1.5"/>
    <n v="1"/>
    <x v="1"/>
    <s v="USD"/>
    <x v="67"/>
    <n v="1267423200"/>
    <x v="67"/>
    <x v="243"/>
    <b v="0"/>
    <b v="0"/>
    <x v="1"/>
    <x v="1"/>
    <s v="music/rock"/>
  </r>
  <r>
    <n v="251"/>
    <s v="Singleton Ltd"/>
    <s v="Enhanced user-facing function"/>
    <n v="7100"/>
    <n v="3840"/>
    <x v="0"/>
    <n v="0.54084507042253516"/>
    <n v="19.009900990099009"/>
    <n v="101"/>
    <x v="1"/>
    <s v="USD"/>
    <x v="243"/>
    <n v="1355205600"/>
    <x v="243"/>
    <x v="244"/>
    <b v="0"/>
    <b v="0"/>
    <x v="3"/>
    <x v="3"/>
    <s v="theater/plays"/>
  </r>
  <r>
    <n v="252"/>
    <s v="Perez PLC"/>
    <s v="Operative bandwidth-monitored interface"/>
    <n v="1000"/>
    <n v="6263"/>
    <x v="1"/>
    <n v="6.2629999999999999"/>
    <n v="53.076271186440678"/>
    <n v="59"/>
    <x v="1"/>
    <s v="USD"/>
    <x v="244"/>
    <n v="1383109200"/>
    <x v="244"/>
    <x v="245"/>
    <b v="0"/>
    <b v="0"/>
    <x v="3"/>
    <x v="3"/>
    <s v="theater/plays"/>
  </r>
  <r>
    <n v="253"/>
    <s v="Rogers, Jacobs and Jackson"/>
    <s v="Upgradable multi-state instruction set"/>
    <n v="121500"/>
    <n v="108161"/>
    <x v="0"/>
    <n v="0.8902139917695473"/>
    <n v="40.509737827715355"/>
    <n v="1335"/>
    <x v="0"/>
    <s v="CAD"/>
    <x v="245"/>
    <n v="1303275600"/>
    <x v="245"/>
    <x v="246"/>
    <b v="0"/>
    <b v="0"/>
    <x v="4"/>
    <x v="6"/>
    <s v="film &amp; video/drama"/>
  </r>
  <r>
    <n v="254"/>
    <s v="Barry Group"/>
    <s v="De-engineered static Local Area Network"/>
    <n v="4600"/>
    <n v="8505"/>
    <x v="1"/>
    <n v="1.8489130434782608"/>
    <n v="48.323863636363633"/>
    <n v="88"/>
    <x v="1"/>
    <s v="USD"/>
    <x v="246"/>
    <n v="1487829600"/>
    <x v="246"/>
    <x v="247"/>
    <b v="0"/>
    <b v="0"/>
    <x v="5"/>
    <x v="9"/>
    <s v="publishing/nonfiction"/>
  </r>
  <r>
    <n v="255"/>
    <s v="Rosales, Branch and Harmon"/>
    <s v="Upgradable grid-enabled superstructure"/>
    <n v="80500"/>
    <n v="96735"/>
    <x v="1"/>
    <n v="1.2016770186335404"/>
    <n v="28.501767825574543"/>
    <n v="1697"/>
    <x v="1"/>
    <s v="USD"/>
    <x v="247"/>
    <n v="1298268000"/>
    <x v="247"/>
    <x v="248"/>
    <b v="0"/>
    <b v="1"/>
    <x v="1"/>
    <x v="1"/>
    <s v="music/rock"/>
  </r>
  <r>
    <n v="256"/>
    <s v="Smith-Reid"/>
    <s v="Optimized actuating toolset"/>
    <n v="4100"/>
    <n v="959"/>
    <x v="0"/>
    <n v="0.23390243902439026"/>
    <n v="31.966666666666665"/>
    <n v="15"/>
    <x v="4"/>
    <s v="GBP"/>
    <x v="248"/>
    <n v="1456812000"/>
    <x v="248"/>
    <x v="249"/>
    <b v="0"/>
    <b v="0"/>
    <x v="1"/>
    <x v="1"/>
    <s v="music/rock"/>
  </r>
  <r>
    <n v="257"/>
    <s v="Williams Inc"/>
    <s v="Decentralized exuding strategy"/>
    <n v="5700"/>
    <n v="8322"/>
    <x v="1"/>
    <n v="1.46"/>
    <n v="45.228260869565219"/>
    <n v="92"/>
    <x v="1"/>
    <s v="USD"/>
    <x v="249"/>
    <n v="1363669200"/>
    <x v="249"/>
    <x v="250"/>
    <b v="0"/>
    <b v="0"/>
    <x v="3"/>
    <x v="3"/>
    <s v="theater/plays"/>
  </r>
  <r>
    <n v="258"/>
    <s v="Duncan, Mcdonald and Miller"/>
    <s v="Assimilated coherent hardware"/>
    <n v="5000"/>
    <n v="13424"/>
    <x v="1"/>
    <n v="2.6848000000000001"/>
    <n v="36.086021505376344"/>
    <n v="186"/>
    <x v="1"/>
    <s v="USD"/>
    <x v="250"/>
    <n v="1482904800"/>
    <x v="250"/>
    <x v="251"/>
    <b v="0"/>
    <b v="1"/>
    <x v="3"/>
    <x v="3"/>
    <s v="theater/plays"/>
  </r>
  <r>
    <n v="259"/>
    <s v="Watkins Ltd"/>
    <s v="Multi-channeled responsive implementation"/>
    <n v="1800"/>
    <n v="10755"/>
    <x v="1"/>
    <n v="5.9749999999999996"/>
    <n v="38.967391304347828"/>
    <n v="138"/>
    <x v="1"/>
    <s v="USD"/>
    <x v="251"/>
    <n v="1356588000"/>
    <x v="251"/>
    <x v="252"/>
    <b v="1"/>
    <b v="0"/>
    <x v="7"/>
    <x v="14"/>
    <s v="photography/photography books"/>
  </r>
  <r>
    <n v="260"/>
    <s v="Allen-Jones"/>
    <s v="Centralized modular initiative"/>
    <n v="6300"/>
    <n v="9935"/>
    <x v="1"/>
    <n v="1.5769841269841269"/>
    <n v="19.032567049808428"/>
    <n v="261"/>
    <x v="1"/>
    <s v="USD"/>
    <x v="136"/>
    <n v="1349845200"/>
    <x v="136"/>
    <x v="253"/>
    <b v="0"/>
    <b v="0"/>
    <x v="1"/>
    <x v="1"/>
    <s v="music/rock"/>
  </r>
  <r>
    <n v="261"/>
    <s v="Mason-Smith"/>
    <s v="Reverse-engineered cohesive migration"/>
    <n v="84300"/>
    <n v="26303"/>
    <x v="0"/>
    <n v="0.31201660735468567"/>
    <n v="28.968061674008812"/>
    <n v="454"/>
    <x v="1"/>
    <s v="USD"/>
    <x v="252"/>
    <n v="1283058000"/>
    <x v="252"/>
    <x v="254"/>
    <b v="0"/>
    <b v="1"/>
    <x v="1"/>
    <x v="1"/>
    <s v="music/rock"/>
  </r>
  <r>
    <n v="262"/>
    <s v="Lloyd, Kennedy and Davis"/>
    <s v="Compatible multimedia hub"/>
    <n v="1700"/>
    <n v="5328"/>
    <x v="1"/>
    <n v="3.1341176470588237"/>
    <n v="24.897196261682243"/>
    <n v="107"/>
    <x v="1"/>
    <s v="USD"/>
    <x v="253"/>
    <n v="1304226000"/>
    <x v="253"/>
    <x v="255"/>
    <b v="0"/>
    <b v="1"/>
    <x v="1"/>
    <x v="7"/>
    <s v="music/indie rock"/>
  </r>
  <r>
    <n v="263"/>
    <s v="Walker Ltd"/>
    <s v="Organic eco-centric success"/>
    <n v="2900"/>
    <n v="10756"/>
    <x v="1"/>
    <n v="3.7089655172413791"/>
    <n v="27.025125628140703"/>
    <n v="199"/>
    <x v="1"/>
    <s v="USD"/>
    <x v="254"/>
    <n v="1263016800"/>
    <x v="254"/>
    <x v="256"/>
    <b v="0"/>
    <b v="0"/>
    <x v="7"/>
    <x v="14"/>
    <s v="photography/photography books"/>
  </r>
  <r>
    <n v="264"/>
    <s v="Gordon PLC"/>
    <s v="Virtual reciprocal policy"/>
    <n v="45600"/>
    <n v="165375"/>
    <x v="1"/>
    <n v="3.6266447368421053"/>
    <n v="15.001360667634252"/>
    <n v="5512"/>
    <x v="1"/>
    <s v="USD"/>
    <x v="255"/>
    <n v="1362031200"/>
    <x v="255"/>
    <x v="257"/>
    <b v="0"/>
    <b v="0"/>
    <x v="3"/>
    <x v="3"/>
    <s v="theater/plays"/>
  </r>
  <r>
    <n v="265"/>
    <s v="Lee and Sons"/>
    <s v="Persevering interactive emulation"/>
    <n v="4900"/>
    <n v="6031"/>
    <x v="1"/>
    <n v="1.2308163265306122"/>
    <n v="35.063953488372093"/>
    <n v="86"/>
    <x v="1"/>
    <s v="USD"/>
    <x v="256"/>
    <n v="1455602400"/>
    <x v="256"/>
    <x v="258"/>
    <b v="0"/>
    <b v="0"/>
    <x v="3"/>
    <x v="3"/>
    <s v="theater/plays"/>
  </r>
  <r>
    <n v="266"/>
    <s v="Cole LLC"/>
    <s v="Proactive responsive emulation"/>
    <n v="111900"/>
    <n v="85902"/>
    <x v="0"/>
    <n v="0.76766756032171579"/>
    <n v="13.498114393463231"/>
    <n v="3182"/>
    <x v="6"/>
    <s v="EUR"/>
    <x v="257"/>
    <n v="1418191200"/>
    <x v="257"/>
    <x v="259"/>
    <b v="0"/>
    <b v="1"/>
    <x v="1"/>
    <x v="17"/>
    <s v="music/jazz"/>
  </r>
  <r>
    <n v="267"/>
    <s v="Acosta PLC"/>
    <s v="Extended eco-centric function"/>
    <n v="61600"/>
    <n v="143910"/>
    <x v="1"/>
    <n v="2.3362012987012988"/>
    <n v="25.995303468208093"/>
    <n v="2768"/>
    <x v="2"/>
    <s v="AUD"/>
    <x v="258"/>
    <n v="1352440800"/>
    <x v="258"/>
    <x v="260"/>
    <b v="0"/>
    <b v="0"/>
    <x v="3"/>
    <x v="3"/>
    <s v="theater/plays"/>
  </r>
  <r>
    <n v="268"/>
    <s v="Brown-Mckee"/>
    <s v="Networked optimal productivity"/>
    <n v="1500"/>
    <n v="2708"/>
    <x v="1"/>
    <n v="1.8053333333333332"/>
    <n v="28.208333333333332"/>
    <n v="48"/>
    <x v="1"/>
    <s v="USD"/>
    <x v="259"/>
    <n v="1353304800"/>
    <x v="259"/>
    <x v="261"/>
    <b v="0"/>
    <b v="0"/>
    <x v="4"/>
    <x v="4"/>
    <s v="film &amp; video/documentary"/>
  </r>
  <r>
    <n v="269"/>
    <s v="Miles and Sons"/>
    <s v="Persistent attitude-oriented approach"/>
    <n v="3500"/>
    <n v="8842"/>
    <x v="1"/>
    <n v="2.5262857142857142"/>
    <n v="50.816091954022987"/>
    <n v="87"/>
    <x v="1"/>
    <s v="USD"/>
    <x v="260"/>
    <n v="1550728800"/>
    <x v="260"/>
    <x v="262"/>
    <b v="0"/>
    <b v="0"/>
    <x v="4"/>
    <x v="19"/>
    <s v="film &amp; video/television"/>
  </r>
  <r>
    <n v="270"/>
    <s v="Sawyer, Horton and Williams"/>
    <s v="Triple-buffered 4thgeneration toolset"/>
    <n v="173900"/>
    <n v="47260"/>
    <x v="3"/>
    <n v="0.27176538240368026"/>
    <n v="12.502645502645503"/>
    <n v="1890"/>
    <x v="1"/>
    <s v="USD"/>
    <x v="261"/>
    <n v="1291442400"/>
    <x v="261"/>
    <x v="263"/>
    <b v="0"/>
    <b v="0"/>
    <x v="6"/>
    <x v="11"/>
    <s v="games/video games"/>
  </r>
  <r>
    <n v="271"/>
    <s v="Foley-Cox"/>
    <s v="Progressive zero administration leverage"/>
    <n v="153700"/>
    <n v="1953"/>
    <x v="2"/>
    <n v="1.2706571242680547E-2"/>
    <n v="16.008196721311474"/>
    <n v="61"/>
    <x v="1"/>
    <s v="USD"/>
    <x v="262"/>
    <n v="1452146400"/>
    <x v="262"/>
    <x v="264"/>
    <b v="0"/>
    <b v="0"/>
    <x v="7"/>
    <x v="14"/>
    <s v="photography/photography books"/>
  </r>
  <r>
    <n v="272"/>
    <s v="Horton, Morrison and Clark"/>
    <s v="Networked radical neural-net"/>
    <n v="51100"/>
    <n v="155349"/>
    <x v="1"/>
    <n v="3.0400978473581213"/>
    <n v="41.010823653643087"/>
    <n v="1894"/>
    <x v="1"/>
    <s v="USD"/>
    <x v="263"/>
    <n v="1564894800"/>
    <x v="263"/>
    <x v="265"/>
    <b v="0"/>
    <b v="1"/>
    <x v="3"/>
    <x v="3"/>
    <s v="theater/plays"/>
  </r>
  <r>
    <n v="273"/>
    <s v="Thomas and Sons"/>
    <s v="Re-engineered heuristic forecast"/>
    <n v="7800"/>
    <n v="10704"/>
    <x v="1"/>
    <n v="1.3723076923076922"/>
    <n v="18.978723404255319"/>
    <n v="282"/>
    <x v="0"/>
    <s v="CAD"/>
    <x v="264"/>
    <n v="1505883600"/>
    <x v="264"/>
    <x v="266"/>
    <b v="0"/>
    <b v="0"/>
    <x v="3"/>
    <x v="3"/>
    <s v="theater/plays"/>
  </r>
  <r>
    <n v="274"/>
    <s v="Morgan-Jenkins"/>
    <s v="Fully-configurable background algorithm"/>
    <n v="2400"/>
    <n v="773"/>
    <x v="0"/>
    <n v="0.32208333333333333"/>
    <n v="25.766666666666666"/>
    <n v="15"/>
    <x v="1"/>
    <s v="USD"/>
    <x v="265"/>
    <n v="1510380000"/>
    <x v="265"/>
    <x v="267"/>
    <b v="0"/>
    <b v="0"/>
    <x v="3"/>
    <x v="3"/>
    <s v="theater/plays"/>
  </r>
  <r>
    <n v="275"/>
    <s v="Ward, Sanchez and Kemp"/>
    <s v="Stand-alone discrete Graphical User Interface"/>
    <n v="3900"/>
    <n v="9419"/>
    <x v="1"/>
    <n v="2.4151282051282053"/>
    <n v="40.599137931034484"/>
    <n v="116"/>
    <x v="1"/>
    <s v="USD"/>
    <x v="266"/>
    <n v="1555218000"/>
    <x v="266"/>
    <x v="153"/>
    <b v="0"/>
    <b v="0"/>
    <x v="5"/>
    <x v="18"/>
    <s v="publishing/translations"/>
  </r>
  <r>
    <n v="276"/>
    <s v="Fields Ltd"/>
    <s v="Front-line foreground project"/>
    <n v="5500"/>
    <n v="5324"/>
    <x v="0"/>
    <n v="0.96799999999999997"/>
    <n v="20.015037593984964"/>
    <n v="133"/>
    <x v="1"/>
    <s v="USD"/>
    <x v="267"/>
    <n v="1335243600"/>
    <x v="267"/>
    <x v="268"/>
    <b v="0"/>
    <b v="1"/>
    <x v="6"/>
    <x v="11"/>
    <s v="games/video games"/>
  </r>
  <r>
    <n v="277"/>
    <s v="Ramos-Mitchell"/>
    <s v="Persevering system-worthy info-mediaries"/>
    <n v="700"/>
    <n v="7465"/>
    <x v="1"/>
    <n v="10.664285714285715"/>
    <n v="44.96987951807229"/>
    <n v="83"/>
    <x v="1"/>
    <s v="USD"/>
    <x v="268"/>
    <n v="1279688400"/>
    <x v="268"/>
    <x v="269"/>
    <b v="0"/>
    <b v="0"/>
    <x v="3"/>
    <x v="3"/>
    <s v="theater/plays"/>
  </r>
  <r>
    <n v="278"/>
    <s v="Higgins, Davis and Salazar"/>
    <s v="Distributed multi-tasking strategy"/>
    <n v="2700"/>
    <n v="8799"/>
    <x v="1"/>
    <n v="3.2588888888888889"/>
    <n v="48.346153846153847"/>
    <n v="91"/>
    <x v="1"/>
    <s v="USD"/>
    <x v="269"/>
    <n v="1356069600"/>
    <x v="269"/>
    <x v="270"/>
    <b v="0"/>
    <b v="0"/>
    <x v="2"/>
    <x v="2"/>
    <s v="technology/web"/>
  </r>
  <r>
    <n v="279"/>
    <s v="Smith-Jenkins"/>
    <s v="Vision-oriented methodical application"/>
    <n v="8000"/>
    <n v="13656"/>
    <x v="1"/>
    <n v="1.7070000000000001"/>
    <n v="12.505494505494505"/>
    <n v="546"/>
    <x v="1"/>
    <s v="USD"/>
    <x v="270"/>
    <n v="1536210000"/>
    <x v="270"/>
    <x v="271"/>
    <b v="0"/>
    <b v="0"/>
    <x v="3"/>
    <x v="3"/>
    <s v="theater/plays"/>
  </r>
  <r>
    <n v="280"/>
    <s v="Braun PLC"/>
    <s v="Function-based high-level infrastructure"/>
    <n v="2500"/>
    <n v="14536"/>
    <x v="1"/>
    <n v="5.8144"/>
    <n v="18.493638676844785"/>
    <n v="393"/>
    <x v="1"/>
    <s v="USD"/>
    <x v="271"/>
    <n v="1511762400"/>
    <x v="271"/>
    <x v="272"/>
    <b v="0"/>
    <b v="0"/>
    <x v="4"/>
    <x v="10"/>
    <s v="film &amp; video/animation"/>
  </r>
  <r>
    <n v="281"/>
    <s v="Drake PLC"/>
    <s v="Profound object-oriented paradigm"/>
    <n v="164500"/>
    <n v="150552"/>
    <x v="0"/>
    <n v="0.91520972644376897"/>
    <n v="36.506304558680895"/>
    <n v="2062"/>
    <x v="1"/>
    <s v="USD"/>
    <x v="272"/>
    <n v="1333256400"/>
    <x v="272"/>
    <x v="273"/>
    <b v="0"/>
    <b v="1"/>
    <x v="3"/>
    <x v="3"/>
    <s v="theater/plays"/>
  </r>
  <r>
    <n v="282"/>
    <s v="Ross, Kelly and Brown"/>
    <s v="Virtual contextually-based circuit"/>
    <n v="8400"/>
    <n v="9076"/>
    <x v="1"/>
    <n v="1.0804761904761904"/>
    <n v="34.120300751879697"/>
    <n v="133"/>
    <x v="1"/>
    <s v="USD"/>
    <x v="73"/>
    <n v="1480744800"/>
    <x v="73"/>
    <x v="274"/>
    <b v="0"/>
    <b v="1"/>
    <x v="4"/>
    <x v="19"/>
    <s v="film &amp; video/television"/>
  </r>
  <r>
    <n v="283"/>
    <s v="Lucas-Mullins"/>
    <s v="Business-focused dynamic instruction set"/>
    <n v="8100"/>
    <n v="1517"/>
    <x v="0"/>
    <n v="0.18728395061728395"/>
    <n v="26.155172413793103"/>
    <n v="29"/>
    <x v="3"/>
    <s v="DKK"/>
    <x v="273"/>
    <n v="1465016400"/>
    <x v="273"/>
    <x v="148"/>
    <b v="0"/>
    <b v="0"/>
    <x v="1"/>
    <x v="1"/>
    <s v="music/rock"/>
  </r>
  <r>
    <n v="284"/>
    <s v="Tran LLC"/>
    <s v="Ameliorated fresh-thinking protocol"/>
    <n v="9800"/>
    <n v="8153"/>
    <x v="0"/>
    <n v="0.83193877551020412"/>
    <n v="30.882575757575758"/>
    <n v="132"/>
    <x v="1"/>
    <s v="USD"/>
    <x v="274"/>
    <n v="1336280400"/>
    <x v="274"/>
    <x v="275"/>
    <b v="0"/>
    <b v="0"/>
    <x v="2"/>
    <x v="2"/>
    <s v="technology/web"/>
  </r>
  <r>
    <n v="285"/>
    <s v="Dawson, Brady and Gilbert"/>
    <s v="Front-line optimizing emulation"/>
    <n v="900"/>
    <n v="6357"/>
    <x v="1"/>
    <n v="7.0633333333333335"/>
    <n v="12.513779527559056"/>
    <n v="254"/>
    <x v="1"/>
    <s v="USD"/>
    <x v="275"/>
    <n v="1476766800"/>
    <x v="275"/>
    <x v="276"/>
    <b v="0"/>
    <b v="0"/>
    <x v="3"/>
    <x v="3"/>
    <s v="theater/plays"/>
  </r>
  <r>
    <n v="286"/>
    <s v="Obrien-Aguirre"/>
    <s v="Devolved uniform complexity"/>
    <n v="112100"/>
    <n v="19557"/>
    <x v="3"/>
    <n v="0.17446030330062445"/>
    <n v="53.144021739130437"/>
    <n v="184"/>
    <x v="1"/>
    <s v="USD"/>
    <x v="276"/>
    <n v="1480485600"/>
    <x v="276"/>
    <x v="72"/>
    <b v="0"/>
    <b v="0"/>
    <x v="3"/>
    <x v="3"/>
    <s v="theater/plays"/>
  </r>
  <r>
    <n v="287"/>
    <s v="Ferguson PLC"/>
    <s v="Public-key intangible superstructure"/>
    <n v="6300"/>
    <n v="13213"/>
    <x v="1"/>
    <n v="2.0973015873015872"/>
    <n v="37.53693181818182"/>
    <n v="176"/>
    <x v="1"/>
    <s v="USD"/>
    <x v="277"/>
    <n v="1430197200"/>
    <x v="277"/>
    <x v="277"/>
    <b v="0"/>
    <b v="0"/>
    <x v="1"/>
    <x v="5"/>
    <s v="music/electric music"/>
  </r>
  <r>
    <n v="288"/>
    <s v="Garcia Ltd"/>
    <s v="Secured global success"/>
    <n v="5600"/>
    <n v="5476"/>
    <x v="0"/>
    <n v="0.97785714285714287"/>
    <n v="19.985401459854014"/>
    <n v="137"/>
    <x v="3"/>
    <s v="DKK"/>
    <x v="278"/>
    <n v="1331787600"/>
    <x v="278"/>
    <x v="278"/>
    <b v="0"/>
    <b v="1"/>
    <x v="1"/>
    <x v="16"/>
    <s v="music/metal"/>
  </r>
  <r>
    <n v="289"/>
    <s v="Smith, Love and Smith"/>
    <s v="Grass-roots mission-critical capability"/>
    <n v="800"/>
    <n v="13474"/>
    <x v="1"/>
    <n v="16.842500000000001"/>
    <n v="19.991097922848663"/>
    <n v="337"/>
    <x v="0"/>
    <s v="CAD"/>
    <x v="279"/>
    <n v="1438837200"/>
    <x v="279"/>
    <x v="71"/>
    <b v="0"/>
    <b v="0"/>
    <x v="3"/>
    <x v="3"/>
    <s v="theater/plays"/>
  </r>
  <r>
    <n v="290"/>
    <s v="Wilson, Hall and Osborne"/>
    <s v="Advanced global data-warehouse"/>
    <n v="168600"/>
    <n v="91722"/>
    <x v="0"/>
    <n v="0.54402135231316728"/>
    <n v="50.507709251101325"/>
    <n v="908"/>
    <x v="1"/>
    <s v="USD"/>
    <x v="280"/>
    <n v="1370926800"/>
    <x v="280"/>
    <x v="279"/>
    <b v="0"/>
    <b v="1"/>
    <x v="4"/>
    <x v="4"/>
    <s v="film &amp; video/documentary"/>
  </r>
  <r>
    <n v="291"/>
    <s v="Bell, Grimes and Kerr"/>
    <s v="Self-enabling uniform complexity"/>
    <n v="1800"/>
    <n v="8219"/>
    <x v="1"/>
    <n v="4.5661111111111108"/>
    <n v="38.40654205607477"/>
    <n v="107"/>
    <x v="1"/>
    <s v="USD"/>
    <x v="281"/>
    <n v="1319000400"/>
    <x v="281"/>
    <x v="280"/>
    <b v="1"/>
    <b v="0"/>
    <x v="2"/>
    <x v="2"/>
    <s v="technology/web"/>
  </r>
  <r>
    <n v="292"/>
    <s v="Ho-Harris"/>
    <s v="Versatile cohesive encoding"/>
    <n v="7300"/>
    <n v="717"/>
    <x v="0"/>
    <n v="9.8219178082191785E-2"/>
    <n v="35.85"/>
    <n v="10"/>
    <x v="1"/>
    <s v="USD"/>
    <x v="282"/>
    <n v="1333429200"/>
    <x v="282"/>
    <x v="281"/>
    <b v="0"/>
    <b v="0"/>
    <x v="0"/>
    <x v="0"/>
    <s v="food/food trucks"/>
  </r>
  <r>
    <n v="293"/>
    <s v="Ross Group"/>
    <s v="Organized executive solution"/>
    <n v="6500"/>
    <n v="1065"/>
    <x v="3"/>
    <n v="0.16384615384615384"/>
    <n v="16.640625"/>
    <n v="32"/>
    <x v="6"/>
    <s v="EUR"/>
    <x v="283"/>
    <n v="1287032400"/>
    <x v="283"/>
    <x v="282"/>
    <b v="0"/>
    <b v="0"/>
    <x v="3"/>
    <x v="3"/>
    <s v="theater/plays"/>
  </r>
  <r>
    <n v="294"/>
    <s v="Turner-Davis"/>
    <s v="Automated local emulation"/>
    <n v="600"/>
    <n v="8038"/>
    <x v="1"/>
    <n v="13.396666666666667"/>
    <n v="21.961748633879782"/>
    <n v="183"/>
    <x v="1"/>
    <s v="USD"/>
    <x v="284"/>
    <n v="1541570400"/>
    <x v="284"/>
    <x v="283"/>
    <b v="0"/>
    <b v="0"/>
    <x v="3"/>
    <x v="3"/>
    <s v="theater/plays"/>
  </r>
  <r>
    <n v="295"/>
    <s v="Smith, Jackson and Herrera"/>
    <s v="Enterprise-wide intermediate middleware"/>
    <n v="192900"/>
    <n v="68769"/>
    <x v="0"/>
    <n v="0.35650077760497667"/>
    <n v="18.002356020942408"/>
    <n v="1910"/>
    <x v="5"/>
    <s v="CHF"/>
    <x v="285"/>
    <n v="1383976800"/>
    <x v="285"/>
    <x v="284"/>
    <b v="0"/>
    <b v="0"/>
    <x v="3"/>
    <x v="3"/>
    <s v="theater/plays"/>
  </r>
  <r>
    <n v="296"/>
    <s v="Smith-Hess"/>
    <s v="Grass-roots real-time Local Area Network"/>
    <n v="6100"/>
    <n v="3352"/>
    <x v="0"/>
    <n v="0.54950819672131146"/>
    <n v="44.10526315789474"/>
    <n v="38"/>
    <x v="2"/>
    <s v="AUD"/>
    <x v="286"/>
    <n v="1550556000"/>
    <x v="286"/>
    <x v="285"/>
    <b v="0"/>
    <b v="0"/>
    <x v="3"/>
    <x v="3"/>
    <s v="theater/plays"/>
  </r>
  <r>
    <n v="297"/>
    <s v="Brown, Herring and Bass"/>
    <s v="Organized client-driven capacity"/>
    <n v="7200"/>
    <n v="6785"/>
    <x v="0"/>
    <n v="0.94236111111111109"/>
    <n v="32.620192307692307"/>
    <n v="104"/>
    <x v="2"/>
    <s v="AUD"/>
    <x v="287"/>
    <n v="1390456800"/>
    <x v="287"/>
    <x v="286"/>
    <b v="0"/>
    <b v="1"/>
    <x v="3"/>
    <x v="3"/>
    <s v="theater/plays"/>
  </r>
  <r>
    <n v="298"/>
    <s v="Chase, Garcia and Johnson"/>
    <s v="Adaptive intangible database"/>
    <n v="3500"/>
    <n v="5037"/>
    <x v="1"/>
    <n v="1.4391428571428571"/>
    <n v="34.979166666666664"/>
    <n v="72"/>
    <x v="1"/>
    <s v="USD"/>
    <x v="288"/>
    <n v="1458018000"/>
    <x v="288"/>
    <x v="287"/>
    <b v="0"/>
    <b v="1"/>
    <x v="1"/>
    <x v="1"/>
    <s v="music/rock"/>
  </r>
  <r>
    <n v="299"/>
    <s v="Ramsey and Sons"/>
    <s v="Grass-roots contextually-based algorithm"/>
    <n v="3800"/>
    <n v="1954"/>
    <x v="0"/>
    <n v="0.51421052631578945"/>
    <n v="19.938775510204081"/>
    <n v="49"/>
    <x v="1"/>
    <s v="USD"/>
    <x v="289"/>
    <n v="1461819600"/>
    <x v="289"/>
    <x v="288"/>
    <b v="0"/>
    <b v="0"/>
    <x v="0"/>
    <x v="0"/>
    <s v="food/food trucks"/>
  </r>
  <r>
    <n v="300"/>
    <s v="Cooke PLC"/>
    <s v="Focused executive core"/>
    <n v="100"/>
    <n v="5"/>
    <x v="0"/>
    <n v="0.05"/>
    <n v="2.5"/>
    <n v="1"/>
    <x v="3"/>
    <s v="DKK"/>
    <x v="290"/>
    <n v="1504155600"/>
    <x v="290"/>
    <x v="289"/>
    <b v="0"/>
    <b v="1"/>
    <x v="5"/>
    <x v="9"/>
    <s v="publishing/nonfiction"/>
  </r>
  <r>
    <n v="301"/>
    <s v="Wong-Walker"/>
    <s v="Multi-channeled disintermediate policy"/>
    <n v="900"/>
    <n v="12102"/>
    <x v="1"/>
    <n v="13.446666666666667"/>
    <n v="20.511864406779662"/>
    <n v="295"/>
    <x v="1"/>
    <s v="USD"/>
    <x v="291"/>
    <n v="1426395600"/>
    <x v="291"/>
    <x v="290"/>
    <b v="0"/>
    <b v="0"/>
    <x v="4"/>
    <x v="4"/>
    <s v="film &amp; video/documentary"/>
  </r>
  <r>
    <n v="302"/>
    <s v="Ferguson, Collins and Mata"/>
    <s v="Customizable bi-directional hardware"/>
    <n v="76100"/>
    <n v="24234"/>
    <x v="0"/>
    <n v="0.31844940867279897"/>
    <n v="49.457142857142856"/>
    <n v="245"/>
    <x v="1"/>
    <s v="USD"/>
    <x v="292"/>
    <n v="1537074000"/>
    <x v="292"/>
    <x v="18"/>
    <b v="0"/>
    <b v="0"/>
    <x v="3"/>
    <x v="3"/>
    <s v="theater/plays"/>
  </r>
  <r>
    <n v="303"/>
    <s v="Guerrero, Flores and Jenkins"/>
    <s v="Networked optimal architecture"/>
    <n v="3400"/>
    <n v="2809"/>
    <x v="0"/>
    <n v="0.82617647058823529"/>
    <n v="43.890625"/>
    <n v="32"/>
    <x v="1"/>
    <s v="USD"/>
    <x v="293"/>
    <n v="1452578400"/>
    <x v="293"/>
    <x v="291"/>
    <b v="0"/>
    <b v="0"/>
    <x v="1"/>
    <x v="7"/>
    <s v="music/indie rock"/>
  </r>
  <r>
    <n v="304"/>
    <s v="Peterson PLC"/>
    <s v="User-friendly discrete benchmark"/>
    <n v="2100"/>
    <n v="11469"/>
    <x v="1"/>
    <n v="5.4614285714285717"/>
    <n v="40.383802816901408"/>
    <n v="142"/>
    <x v="1"/>
    <s v="USD"/>
    <x v="294"/>
    <n v="1474088400"/>
    <x v="294"/>
    <x v="292"/>
    <b v="0"/>
    <b v="0"/>
    <x v="4"/>
    <x v="4"/>
    <s v="film &amp; video/documentary"/>
  </r>
  <r>
    <n v="305"/>
    <s v="Townsend Ltd"/>
    <s v="Grass-roots actuating policy"/>
    <n v="2800"/>
    <n v="8014"/>
    <x v="1"/>
    <n v="2.8621428571428571"/>
    <n v="47.141176470588235"/>
    <n v="85"/>
    <x v="1"/>
    <s v="USD"/>
    <x v="295"/>
    <n v="1461906000"/>
    <x v="295"/>
    <x v="293"/>
    <b v="0"/>
    <b v="0"/>
    <x v="3"/>
    <x v="3"/>
    <s v="theater/plays"/>
  </r>
  <r>
    <n v="306"/>
    <s v="Rush, Reed and Hall"/>
    <s v="Enterprise-wide 3rdgeneration knowledge user"/>
    <n v="6500"/>
    <n v="514"/>
    <x v="0"/>
    <n v="7.9076923076923072E-2"/>
    <n v="36.714285714285715"/>
    <n v="7"/>
    <x v="1"/>
    <s v="USD"/>
    <x v="296"/>
    <n v="1500267600"/>
    <x v="296"/>
    <x v="294"/>
    <b v="0"/>
    <b v="1"/>
    <x v="3"/>
    <x v="3"/>
    <s v="theater/plays"/>
  </r>
  <r>
    <n v="307"/>
    <s v="Salazar-Dodson"/>
    <s v="Face-to-face zero tolerance moderator"/>
    <n v="32900"/>
    <n v="43473"/>
    <x v="1"/>
    <n v="1.3213677811550153"/>
    <n v="32.984066767830043"/>
    <n v="659"/>
    <x v="3"/>
    <s v="DKK"/>
    <x v="297"/>
    <n v="1340686800"/>
    <x v="297"/>
    <x v="295"/>
    <b v="0"/>
    <b v="1"/>
    <x v="5"/>
    <x v="13"/>
    <s v="publishing/fiction"/>
  </r>
  <r>
    <n v="308"/>
    <s v="Davis Ltd"/>
    <s v="Grass-roots optimizing projection"/>
    <n v="118200"/>
    <n v="87560"/>
    <x v="0"/>
    <n v="0.74077834179357027"/>
    <n v="54.520547945205479"/>
    <n v="803"/>
    <x v="1"/>
    <s v="USD"/>
    <x v="298"/>
    <n v="1303189200"/>
    <x v="298"/>
    <x v="296"/>
    <b v="0"/>
    <b v="0"/>
    <x v="3"/>
    <x v="3"/>
    <s v="theater/plays"/>
  </r>
  <r>
    <n v="309"/>
    <s v="Harris-Perry"/>
    <s v="User-centric 6thgeneration attitude"/>
    <n v="4100"/>
    <n v="3087"/>
    <x v="3"/>
    <n v="0.75292682926829269"/>
    <n v="20.58"/>
    <n v="75"/>
    <x v="1"/>
    <s v="USD"/>
    <x v="299"/>
    <n v="1318309200"/>
    <x v="299"/>
    <x v="297"/>
    <b v="0"/>
    <b v="1"/>
    <x v="1"/>
    <x v="7"/>
    <s v="music/indie rock"/>
  </r>
  <r>
    <n v="310"/>
    <s v="Velazquez, Hunt and Ortiz"/>
    <s v="Switchable zero tolerance website"/>
    <n v="7800"/>
    <n v="1586"/>
    <x v="0"/>
    <n v="0.20333333333333334"/>
    <n v="49.5625"/>
    <n v="16"/>
    <x v="1"/>
    <s v="USD"/>
    <x v="300"/>
    <n v="1272171600"/>
    <x v="300"/>
    <x v="298"/>
    <b v="0"/>
    <b v="0"/>
    <x v="6"/>
    <x v="11"/>
    <s v="games/video games"/>
  </r>
  <r>
    <n v="311"/>
    <s v="Flores PLC"/>
    <s v="Focused real-time help-desk"/>
    <n v="6300"/>
    <n v="12812"/>
    <x v="1"/>
    <n v="2.0336507936507937"/>
    <n v="52.942148760330582"/>
    <n v="121"/>
    <x v="1"/>
    <s v="USD"/>
    <x v="247"/>
    <n v="1298872800"/>
    <x v="247"/>
    <x v="299"/>
    <b v="0"/>
    <b v="0"/>
    <x v="3"/>
    <x v="3"/>
    <s v="theater/plays"/>
  </r>
  <r>
    <n v="312"/>
    <s v="Martinez LLC"/>
    <s v="Robust impactful approach"/>
    <n v="59100"/>
    <n v="183345"/>
    <x v="1"/>
    <n v="3.1022842639593908"/>
    <n v="24.498262960983432"/>
    <n v="3742"/>
    <x v="1"/>
    <s v="USD"/>
    <x v="244"/>
    <n v="1383282000"/>
    <x v="244"/>
    <x v="300"/>
    <b v="0"/>
    <b v="0"/>
    <x v="3"/>
    <x v="3"/>
    <s v="theater/plays"/>
  </r>
  <r>
    <n v="313"/>
    <s v="Miller-Irwin"/>
    <s v="Secured maximized policy"/>
    <n v="2200"/>
    <n v="8697"/>
    <x v="1"/>
    <n v="3.9531818181818181"/>
    <n v="19.5"/>
    <n v="223"/>
    <x v="1"/>
    <s v="USD"/>
    <x v="301"/>
    <n v="1330495200"/>
    <x v="301"/>
    <x v="301"/>
    <b v="0"/>
    <b v="0"/>
    <x v="1"/>
    <x v="1"/>
    <s v="music/rock"/>
  </r>
  <r>
    <n v="314"/>
    <s v="Sanchez-Morgan"/>
    <s v="Realigned upward-trending strategy"/>
    <n v="1400"/>
    <n v="4126"/>
    <x v="1"/>
    <n v="2.9471428571428571"/>
    <n v="15.511278195488721"/>
    <n v="133"/>
    <x v="1"/>
    <s v="USD"/>
    <x v="188"/>
    <n v="1552798800"/>
    <x v="188"/>
    <x v="162"/>
    <b v="0"/>
    <b v="1"/>
    <x v="4"/>
    <x v="4"/>
    <s v="film &amp; video/documentary"/>
  </r>
  <r>
    <n v="315"/>
    <s v="Lopez, Adams and Johnson"/>
    <s v="Open-source interactive knowledge user"/>
    <n v="9500"/>
    <n v="3220"/>
    <x v="0"/>
    <n v="0.33894736842105261"/>
    <n v="51.935483870967744"/>
    <n v="31"/>
    <x v="1"/>
    <s v="USD"/>
    <x v="302"/>
    <n v="1403413200"/>
    <x v="302"/>
    <x v="302"/>
    <b v="0"/>
    <b v="0"/>
    <x v="3"/>
    <x v="3"/>
    <s v="theater/plays"/>
  </r>
  <r>
    <n v="316"/>
    <s v="Martin-Marshall"/>
    <s v="Configurable demand-driven matrix"/>
    <n v="9600"/>
    <n v="6401"/>
    <x v="0"/>
    <n v="0.66677083333333331"/>
    <n v="29.63425925925926"/>
    <n v="108"/>
    <x v="6"/>
    <s v="EUR"/>
    <x v="303"/>
    <n v="1574229600"/>
    <x v="303"/>
    <x v="303"/>
    <b v="0"/>
    <b v="1"/>
    <x v="0"/>
    <x v="0"/>
    <s v="food/food trucks"/>
  </r>
  <r>
    <n v="317"/>
    <s v="Summers PLC"/>
    <s v="Cross-group coherent hierarchy"/>
    <n v="6600"/>
    <n v="1269"/>
    <x v="0"/>
    <n v="0.19227272727272726"/>
    <n v="21.15"/>
    <n v="30"/>
    <x v="1"/>
    <s v="USD"/>
    <x v="304"/>
    <n v="1495861200"/>
    <x v="304"/>
    <x v="304"/>
    <b v="0"/>
    <b v="0"/>
    <x v="3"/>
    <x v="3"/>
    <s v="theater/plays"/>
  </r>
  <r>
    <n v="318"/>
    <s v="Young, Hart and Ryan"/>
    <s v="Decentralized demand-driven open system"/>
    <n v="5700"/>
    <n v="903"/>
    <x v="0"/>
    <n v="0.15842105263157893"/>
    <n v="26.558823529411764"/>
    <n v="17"/>
    <x v="1"/>
    <s v="USD"/>
    <x v="305"/>
    <n v="1392530400"/>
    <x v="305"/>
    <x v="305"/>
    <b v="0"/>
    <b v="0"/>
    <x v="1"/>
    <x v="1"/>
    <s v="music/rock"/>
  </r>
  <r>
    <n v="319"/>
    <s v="Mills Group"/>
    <s v="Advanced empowering matrix"/>
    <n v="8400"/>
    <n v="3251"/>
    <x v="3"/>
    <n v="0.38702380952380955"/>
    <n v="25.3984375"/>
    <n v="64"/>
    <x v="1"/>
    <s v="USD"/>
    <x v="306"/>
    <n v="1283662800"/>
    <x v="306"/>
    <x v="306"/>
    <b v="0"/>
    <b v="0"/>
    <x v="2"/>
    <x v="2"/>
    <s v="technology/web"/>
  </r>
  <r>
    <n v="320"/>
    <s v="Sandoval-Powell"/>
    <s v="Phased holistic implementation"/>
    <n v="84400"/>
    <n v="8092"/>
    <x v="0"/>
    <n v="9.5876777251184833E-2"/>
    <n v="50.575000000000003"/>
    <n v="80"/>
    <x v="1"/>
    <s v="USD"/>
    <x v="307"/>
    <n v="1305781200"/>
    <x v="307"/>
    <x v="307"/>
    <b v="0"/>
    <b v="0"/>
    <x v="5"/>
    <x v="13"/>
    <s v="publishing/fiction"/>
  </r>
  <r>
    <n v="321"/>
    <s v="Mills, Frazier and Perez"/>
    <s v="Proactive attitude-oriented knowledge user"/>
    <n v="170400"/>
    <n v="160422"/>
    <x v="0"/>
    <n v="0.94144366197183094"/>
    <n v="32.500405186385734"/>
    <n v="2468"/>
    <x v="1"/>
    <s v="USD"/>
    <x v="308"/>
    <n v="1302325200"/>
    <x v="308"/>
    <x v="308"/>
    <b v="0"/>
    <b v="0"/>
    <x v="4"/>
    <x v="12"/>
    <s v="film &amp; video/shorts"/>
  </r>
  <r>
    <n v="322"/>
    <s v="Hebert Group"/>
    <s v="Visionary asymmetric Graphical User Interface"/>
    <n v="117900"/>
    <n v="196377"/>
    <x v="1"/>
    <n v="1.6656234096692113"/>
    <n v="18.999322755417957"/>
    <n v="5168"/>
    <x v="1"/>
    <s v="USD"/>
    <x v="309"/>
    <n v="1291788000"/>
    <x v="309"/>
    <x v="309"/>
    <b v="0"/>
    <b v="0"/>
    <x v="3"/>
    <x v="3"/>
    <s v="theater/plays"/>
  </r>
  <r>
    <n v="323"/>
    <s v="Cole, Smith and Wood"/>
    <s v="Integrated zero-defect help-desk"/>
    <n v="8900"/>
    <n v="2148"/>
    <x v="0"/>
    <n v="0.24134831460674158"/>
    <n v="41.307692307692307"/>
    <n v="26"/>
    <x v="4"/>
    <s v="GBP"/>
    <x v="310"/>
    <n v="1396069200"/>
    <x v="310"/>
    <x v="310"/>
    <b v="0"/>
    <b v="0"/>
    <x v="4"/>
    <x v="4"/>
    <s v="film &amp; video/documentary"/>
  </r>
  <r>
    <n v="324"/>
    <s v="Harris, Hall and Harris"/>
    <s v="Inverse analyzing matrices"/>
    <n v="7100"/>
    <n v="11648"/>
    <x v="1"/>
    <n v="1.6405633802816901"/>
    <n v="18.970684039087949"/>
    <n v="307"/>
    <x v="1"/>
    <s v="USD"/>
    <x v="311"/>
    <n v="1435899600"/>
    <x v="311"/>
    <x v="311"/>
    <b v="0"/>
    <b v="1"/>
    <x v="3"/>
    <x v="3"/>
    <s v="theater/plays"/>
  </r>
  <r>
    <n v="325"/>
    <s v="Saunders Group"/>
    <s v="Programmable systemic implementation"/>
    <n v="6500"/>
    <n v="5897"/>
    <x v="0"/>
    <n v="0.90723076923076929"/>
    <n v="40.390410958904113"/>
    <n v="73"/>
    <x v="1"/>
    <s v="USD"/>
    <x v="79"/>
    <n v="1531112400"/>
    <x v="79"/>
    <x v="312"/>
    <b v="0"/>
    <b v="1"/>
    <x v="3"/>
    <x v="3"/>
    <s v="theater/plays"/>
  </r>
  <r>
    <n v="326"/>
    <s v="Pham, Avila and Nash"/>
    <s v="Multi-channeled next generation architecture"/>
    <n v="7200"/>
    <n v="3326"/>
    <x v="0"/>
    <n v="0.46194444444444444"/>
    <n v="12.9921875"/>
    <n v="128"/>
    <x v="1"/>
    <s v="USD"/>
    <x v="312"/>
    <n v="1451628000"/>
    <x v="312"/>
    <x v="313"/>
    <b v="0"/>
    <b v="0"/>
    <x v="4"/>
    <x v="10"/>
    <s v="film &amp; video/animation"/>
  </r>
  <r>
    <n v="327"/>
    <s v="Patterson, Salinas and Lucas"/>
    <s v="Digitized 3rdgeneration encoding"/>
    <n v="2600"/>
    <n v="1002"/>
    <x v="0"/>
    <n v="0.38538461538461538"/>
    <n v="15.181818181818182"/>
    <n v="33"/>
    <x v="1"/>
    <s v="USD"/>
    <x v="313"/>
    <n v="1567314000"/>
    <x v="313"/>
    <x v="314"/>
    <b v="0"/>
    <b v="1"/>
    <x v="3"/>
    <x v="3"/>
    <s v="theater/plays"/>
  </r>
  <r>
    <n v="328"/>
    <s v="Young PLC"/>
    <s v="Innovative well-modulated functionalities"/>
    <n v="98700"/>
    <n v="131826"/>
    <x v="1"/>
    <n v="1.3356231003039514"/>
    <n v="27.002458009012699"/>
    <n v="2441"/>
    <x v="1"/>
    <s v="USD"/>
    <x v="314"/>
    <n v="1544508000"/>
    <x v="314"/>
    <x v="315"/>
    <b v="0"/>
    <b v="0"/>
    <x v="1"/>
    <x v="1"/>
    <s v="music/rock"/>
  </r>
  <r>
    <n v="329"/>
    <s v="Willis and Sons"/>
    <s v="Fundamental incremental database"/>
    <n v="93800"/>
    <n v="21477"/>
    <x v="2"/>
    <n v="0.22896588486140726"/>
    <n v="50.893364928909953"/>
    <n v="211"/>
    <x v="1"/>
    <s v="USD"/>
    <x v="315"/>
    <n v="1482472800"/>
    <x v="315"/>
    <x v="316"/>
    <b v="0"/>
    <b v="0"/>
    <x v="6"/>
    <x v="11"/>
    <s v="games/video games"/>
  </r>
  <r>
    <n v="330"/>
    <s v="Thompson-Bates"/>
    <s v="Expanded encompassing open architecture"/>
    <n v="33700"/>
    <n v="62330"/>
    <x v="1"/>
    <n v="1.8495548961424333"/>
    <n v="22.501805054151625"/>
    <n v="1385"/>
    <x v="4"/>
    <s v="GBP"/>
    <x v="316"/>
    <n v="1512799200"/>
    <x v="316"/>
    <x v="317"/>
    <b v="0"/>
    <b v="0"/>
    <x v="4"/>
    <x v="4"/>
    <s v="film &amp; video/documentary"/>
  </r>
  <r>
    <n v="331"/>
    <s v="Rose-Silva"/>
    <s v="Intuitive static portal"/>
    <n v="3300"/>
    <n v="14643"/>
    <x v="1"/>
    <n v="4.4372727272727275"/>
    <n v="38.534210526315789"/>
    <n v="190"/>
    <x v="1"/>
    <s v="USD"/>
    <x v="317"/>
    <n v="1324360800"/>
    <x v="317"/>
    <x v="318"/>
    <b v="0"/>
    <b v="0"/>
    <x v="0"/>
    <x v="0"/>
    <s v="food/food trucks"/>
  </r>
  <r>
    <n v="332"/>
    <s v="Pacheco, Johnson and Torres"/>
    <s v="Optional bandwidth-monitored definition"/>
    <n v="20700"/>
    <n v="41396"/>
    <x v="1"/>
    <n v="1.999806763285024"/>
    <n v="44.038297872340422"/>
    <n v="470"/>
    <x v="1"/>
    <s v="USD"/>
    <x v="318"/>
    <n v="1364533200"/>
    <x v="318"/>
    <x v="319"/>
    <b v="0"/>
    <b v="0"/>
    <x v="2"/>
    <x v="8"/>
    <s v="technology/wearables"/>
  </r>
  <r>
    <n v="333"/>
    <s v="Carlson, Dixon and Jones"/>
    <s v="Persistent well-modulated synergy"/>
    <n v="9600"/>
    <n v="11900"/>
    <x v="1"/>
    <n v="1.2395833333333333"/>
    <n v="23.51778656126482"/>
    <n v="253"/>
    <x v="1"/>
    <s v="USD"/>
    <x v="319"/>
    <n v="1545112800"/>
    <x v="319"/>
    <x v="320"/>
    <b v="0"/>
    <b v="0"/>
    <x v="3"/>
    <x v="3"/>
    <s v="theater/plays"/>
  </r>
  <r>
    <n v="334"/>
    <s v="Mcgee Group"/>
    <s v="Assimilated discrete algorithm"/>
    <n v="66200"/>
    <n v="123538"/>
    <x v="1"/>
    <n v="1.8661329305135952"/>
    <n v="55.497753818508535"/>
    <n v="1113"/>
    <x v="1"/>
    <s v="USD"/>
    <x v="32"/>
    <n v="1516168800"/>
    <x v="32"/>
    <x v="321"/>
    <b v="0"/>
    <b v="0"/>
    <x v="1"/>
    <x v="1"/>
    <s v="music/rock"/>
  </r>
  <r>
    <n v="335"/>
    <s v="Jordan-Acosta"/>
    <s v="Operative uniform hub"/>
    <n v="173800"/>
    <n v="198628"/>
    <x v="1"/>
    <n v="1.1428538550057536"/>
    <n v="43.501533070521241"/>
    <n v="2283"/>
    <x v="1"/>
    <s v="USD"/>
    <x v="320"/>
    <n v="1574920800"/>
    <x v="320"/>
    <x v="322"/>
    <b v="0"/>
    <b v="0"/>
    <x v="1"/>
    <x v="1"/>
    <s v="music/rock"/>
  </r>
  <r>
    <n v="336"/>
    <s v="Nunez Inc"/>
    <s v="Customizable intangible capability"/>
    <n v="70700"/>
    <n v="68602"/>
    <x v="0"/>
    <n v="0.97032531824611035"/>
    <n v="31.997201492537314"/>
    <n v="1072"/>
    <x v="1"/>
    <s v="USD"/>
    <x v="321"/>
    <n v="1292479200"/>
    <x v="321"/>
    <x v="323"/>
    <b v="0"/>
    <b v="1"/>
    <x v="1"/>
    <x v="1"/>
    <s v="music/rock"/>
  </r>
  <r>
    <n v="337"/>
    <s v="Hayden Ltd"/>
    <s v="Innovative didactic analyzer"/>
    <n v="94500"/>
    <n v="116064"/>
    <x v="1"/>
    <n v="1.2281904761904763"/>
    <n v="52.9972602739726"/>
    <n v="1095"/>
    <x v="1"/>
    <s v="USD"/>
    <x v="322"/>
    <n v="1573538400"/>
    <x v="322"/>
    <x v="324"/>
    <b v="0"/>
    <b v="0"/>
    <x v="3"/>
    <x v="3"/>
    <s v="theater/plays"/>
  </r>
  <r>
    <n v="338"/>
    <s v="Gonzalez-Burton"/>
    <s v="Decentralized intangible encoding"/>
    <n v="69800"/>
    <n v="125042"/>
    <x v="1"/>
    <n v="1.7914326647564469"/>
    <n v="36.99467455621302"/>
    <n v="1690"/>
    <x v="1"/>
    <s v="USD"/>
    <x v="323"/>
    <n v="1320382800"/>
    <x v="323"/>
    <x v="325"/>
    <b v="0"/>
    <b v="0"/>
    <x v="3"/>
    <x v="3"/>
    <s v="theater/plays"/>
  </r>
  <r>
    <n v="339"/>
    <s v="Lewis, Taylor and Rivers"/>
    <s v="Front-line transitional algorithm"/>
    <n v="136300"/>
    <n v="108974"/>
    <x v="3"/>
    <n v="0.79951577402787966"/>
    <n v="42.010023130300695"/>
    <n v="1297"/>
    <x v="0"/>
    <s v="CAD"/>
    <x v="324"/>
    <n v="1502859600"/>
    <x v="324"/>
    <x v="326"/>
    <b v="0"/>
    <b v="0"/>
    <x v="3"/>
    <x v="3"/>
    <s v="theater/plays"/>
  </r>
  <r>
    <n v="340"/>
    <s v="Butler, Henry and Espinoza"/>
    <s v="Switchable didactic matrices"/>
    <n v="37100"/>
    <n v="34964"/>
    <x v="0"/>
    <n v="0.94242587601078165"/>
    <n v="44.483460559796441"/>
    <n v="393"/>
    <x v="1"/>
    <s v="USD"/>
    <x v="325"/>
    <n v="1323756000"/>
    <x v="325"/>
    <x v="327"/>
    <b v="0"/>
    <b v="0"/>
    <x v="7"/>
    <x v="14"/>
    <s v="photography/photography books"/>
  </r>
  <r>
    <n v="341"/>
    <s v="Guzman Group"/>
    <s v="Ameliorated disintermediate utilization"/>
    <n v="114300"/>
    <n v="96777"/>
    <x v="0"/>
    <n v="0.84669291338582675"/>
    <n v="38.495226730310264"/>
    <n v="1257"/>
    <x v="1"/>
    <s v="USD"/>
    <x v="326"/>
    <n v="1441342800"/>
    <x v="326"/>
    <x v="328"/>
    <b v="0"/>
    <b v="0"/>
    <x v="1"/>
    <x v="7"/>
    <s v="music/indie rock"/>
  </r>
  <r>
    <n v="342"/>
    <s v="Gibson-Hernandez"/>
    <s v="Visionary foreground middleware"/>
    <n v="47900"/>
    <n v="31864"/>
    <x v="0"/>
    <n v="0.66521920668058454"/>
    <n v="48.573170731707314"/>
    <n v="328"/>
    <x v="1"/>
    <s v="USD"/>
    <x v="327"/>
    <n v="1375333200"/>
    <x v="327"/>
    <x v="329"/>
    <b v="0"/>
    <b v="0"/>
    <x v="3"/>
    <x v="3"/>
    <s v="theater/plays"/>
  </r>
  <r>
    <n v="343"/>
    <s v="Spencer-Weber"/>
    <s v="Optional zero-defect task-force"/>
    <n v="9000"/>
    <n v="4853"/>
    <x v="0"/>
    <n v="0.53922222222222227"/>
    <n v="16.506802721088434"/>
    <n v="147"/>
    <x v="1"/>
    <s v="USD"/>
    <x v="328"/>
    <n v="1389420000"/>
    <x v="328"/>
    <x v="151"/>
    <b v="0"/>
    <b v="0"/>
    <x v="3"/>
    <x v="3"/>
    <s v="theater/plays"/>
  </r>
  <r>
    <n v="344"/>
    <s v="Berger, Johnson and Marshall"/>
    <s v="Devolved exuding emulation"/>
    <n v="197600"/>
    <n v="82959"/>
    <x v="0"/>
    <n v="0.41983299595141699"/>
    <n v="49.975301204819274"/>
    <n v="830"/>
    <x v="1"/>
    <s v="USD"/>
    <x v="329"/>
    <n v="1520056800"/>
    <x v="329"/>
    <x v="330"/>
    <b v="0"/>
    <b v="0"/>
    <x v="6"/>
    <x v="11"/>
    <s v="games/video games"/>
  </r>
  <r>
    <n v="345"/>
    <s v="Taylor, Cisneros and Romero"/>
    <s v="Open-source neutral task-force"/>
    <n v="157600"/>
    <n v="23159"/>
    <x v="0"/>
    <n v="0.14694796954314721"/>
    <n v="34.983383685800604"/>
    <n v="331"/>
    <x v="4"/>
    <s v="GBP"/>
    <x v="330"/>
    <n v="1436504400"/>
    <x v="330"/>
    <x v="331"/>
    <b v="0"/>
    <b v="0"/>
    <x v="4"/>
    <x v="6"/>
    <s v="film &amp; video/drama"/>
  </r>
  <r>
    <n v="346"/>
    <s v="Little-Marsh"/>
    <s v="Virtual attitude-oriented migration"/>
    <n v="8000"/>
    <n v="2758"/>
    <x v="0"/>
    <n v="0.34475"/>
    <n v="55.16"/>
    <n v="25"/>
    <x v="1"/>
    <s v="USD"/>
    <x v="331"/>
    <n v="1508302800"/>
    <x v="331"/>
    <x v="332"/>
    <b v="0"/>
    <b v="1"/>
    <x v="1"/>
    <x v="7"/>
    <s v="music/indie rock"/>
  </r>
  <r>
    <n v="347"/>
    <s v="Petersen and Sons"/>
    <s v="Open-source full-range portal"/>
    <n v="900"/>
    <n v="12607"/>
    <x v="1"/>
    <n v="14.007777777777777"/>
    <n v="33.002617801047123"/>
    <n v="191"/>
    <x v="1"/>
    <s v="USD"/>
    <x v="332"/>
    <n v="1425708000"/>
    <x v="332"/>
    <x v="333"/>
    <b v="0"/>
    <b v="0"/>
    <x v="2"/>
    <x v="2"/>
    <s v="technology/web"/>
  </r>
  <r>
    <n v="348"/>
    <s v="Hensley Ltd"/>
    <s v="Versatile cohesive open system"/>
    <n v="199000"/>
    <n v="142823"/>
    <x v="0"/>
    <n v="0.71770351758793971"/>
    <n v="20.502871088142406"/>
    <n v="3483"/>
    <x v="1"/>
    <s v="USD"/>
    <x v="333"/>
    <n v="1488348000"/>
    <x v="333"/>
    <x v="334"/>
    <b v="0"/>
    <b v="0"/>
    <x v="0"/>
    <x v="0"/>
    <s v="food/food trucks"/>
  </r>
  <r>
    <n v="349"/>
    <s v="Navarro and Sons"/>
    <s v="Multi-layered bottom-line frame"/>
    <n v="180800"/>
    <n v="95958"/>
    <x v="0"/>
    <n v="0.53074115044247783"/>
    <n v="51.981581798483205"/>
    <n v="923"/>
    <x v="1"/>
    <s v="USD"/>
    <x v="296"/>
    <n v="1502600400"/>
    <x v="296"/>
    <x v="335"/>
    <b v="0"/>
    <b v="0"/>
    <x v="3"/>
    <x v="3"/>
    <s v="theater/plays"/>
  </r>
  <r>
    <n v="350"/>
    <s v="Shannon Ltd"/>
    <s v="Pre-emptive neutral capacity"/>
    <n v="100"/>
    <n v="5"/>
    <x v="0"/>
    <n v="0.05"/>
    <n v="2.5"/>
    <n v="1"/>
    <x v="1"/>
    <s v="USD"/>
    <x v="334"/>
    <n v="1433653200"/>
    <x v="334"/>
    <x v="336"/>
    <b v="0"/>
    <b v="1"/>
    <x v="1"/>
    <x v="17"/>
    <s v="music/jazz"/>
  </r>
  <r>
    <n v="351"/>
    <s v="Young LLC"/>
    <s v="Universal maximized methodology"/>
    <n v="74100"/>
    <n v="94631"/>
    <x v="1"/>
    <n v="1.2770715249662619"/>
    <n v="23.504967709885744"/>
    <n v="2013"/>
    <x v="1"/>
    <s v="USD"/>
    <x v="335"/>
    <n v="1441602000"/>
    <x v="335"/>
    <x v="337"/>
    <b v="0"/>
    <b v="0"/>
    <x v="1"/>
    <x v="1"/>
    <s v="music/rock"/>
  </r>
  <r>
    <n v="352"/>
    <s v="Adams, Willis and Sanchez"/>
    <s v="Expanded hybrid hardware"/>
    <n v="2800"/>
    <n v="977"/>
    <x v="0"/>
    <n v="0.34892857142857142"/>
    <n v="14.803030303030303"/>
    <n v="33"/>
    <x v="0"/>
    <s v="CAD"/>
    <x v="336"/>
    <n v="1447567200"/>
    <x v="336"/>
    <x v="338"/>
    <b v="0"/>
    <b v="0"/>
    <x v="3"/>
    <x v="3"/>
    <s v="theater/plays"/>
  </r>
  <r>
    <n v="353"/>
    <s v="Mills-Roy"/>
    <s v="Profit-focused multi-tasking access"/>
    <n v="33600"/>
    <n v="137961"/>
    <x v="1"/>
    <n v="4.105982142857143"/>
    <n v="40.505284791544334"/>
    <n v="1703"/>
    <x v="1"/>
    <s v="USD"/>
    <x v="337"/>
    <n v="1562389200"/>
    <x v="337"/>
    <x v="339"/>
    <b v="0"/>
    <b v="0"/>
    <x v="3"/>
    <x v="3"/>
    <s v="theater/plays"/>
  </r>
  <r>
    <n v="354"/>
    <s v="Brown Group"/>
    <s v="Profit-focused transitional capability"/>
    <n v="6100"/>
    <n v="7548"/>
    <x v="1"/>
    <n v="1.2373770491803278"/>
    <n v="47.174999999999997"/>
    <n v="80"/>
    <x v="3"/>
    <s v="DKK"/>
    <x v="338"/>
    <n v="1378789200"/>
    <x v="338"/>
    <x v="340"/>
    <b v="0"/>
    <b v="0"/>
    <x v="4"/>
    <x v="4"/>
    <s v="film &amp; video/documentary"/>
  </r>
  <r>
    <n v="355"/>
    <s v="Burns-Burnett"/>
    <s v="Front-line scalable definition"/>
    <n v="3800"/>
    <n v="2241"/>
    <x v="2"/>
    <n v="0.58973684210526311"/>
    <n v="13.029069767441861"/>
    <n v="86"/>
    <x v="1"/>
    <s v="USD"/>
    <x v="339"/>
    <n v="1488520800"/>
    <x v="339"/>
    <x v="341"/>
    <b v="0"/>
    <b v="0"/>
    <x v="2"/>
    <x v="8"/>
    <s v="technology/wearables"/>
  </r>
  <r>
    <n v="356"/>
    <s v="Glass, Nunez and Mcdonald"/>
    <s v="Open-source systematic protocol"/>
    <n v="9300"/>
    <n v="3431"/>
    <x v="0"/>
    <n v="0.36892473118279567"/>
    <n v="42.887500000000003"/>
    <n v="40"/>
    <x v="6"/>
    <s v="EUR"/>
    <x v="340"/>
    <n v="1327298400"/>
    <x v="340"/>
    <x v="342"/>
    <b v="0"/>
    <b v="0"/>
    <x v="3"/>
    <x v="3"/>
    <s v="theater/plays"/>
  </r>
  <r>
    <n v="357"/>
    <s v="Perez, Davis and Wilson"/>
    <s v="Implemented tangible algorithm"/>
    <n v="2300"/>
    <n v="4253"/>
    <x v="1"/>
    <n v="1.8491304347826087"/>
    <n v="51.865853658536587"/>
    <n v="41"/>
    <x v="1"/>
    <s v="USD"/>
    <x v="341"/>
    <n v="1443416400"/>
    <x v="341"/>
    <x v="343"/>
    <b v="0"/>
    <b v="0"/>
    <x v="6"/>
    <x v="11"/>
    <s v="games/video games"/>
  </r>
  <r>
    <n v="358"/>
    <s v="Diaz-Garcia"/>
    <s v="Profit-focused 3rdgeneration circuit"/>
    <n v="9700"/>
    <n v="1146"/>
    <x v="0"/>
    <n v="0.11814432989690722"/>
    <n v="24.913043478260871"/>
    <n v="23"/>
    <x v="0"/>
    <s v="CAD"/>
    <x v="342"/>
    <n v="1534136400"/>
    <x v="342"/>
    <x v="344"/>
    <b v="1"/>
    <b v="0"/>
    <x v="7"/>
    <x v="14"/>
    <s v="photography/photography books"/>
  </r>
  <r>
    <n v="359"/>
    <s v="Salazar-Moon"/>
    <s v="Compatible needs-based architecture"/>
    <n v="4000"/>
    <n v="11948"/>
    <x v="1"/>
    <n v="2.9870000000000001"/>
    <n v="31.946524064171122"/>
    <n v="187"/>
    <x v="1"/>
    <s v="USD"/>
    <x v="343"/>
    <n v="1315026000"/>
    <x v="343"/>
    <x v="127"/>
    <b v="0"/>
    <b v="0"/>
    <x v="4"/>
    <x v="10"/>
    <s v="film &amp; video/animation"/>
  </r>
  <r>
    <n v="360"/>
    <s v="Larsen-Chung"/>
    <s v="Right-sized zero tolerance migration"/>
    <n v="59700"/>
    <n v="135132"/>
    <x v="1"/>
    <n v="2.2635175879396985"/>
    <n v="23.501217391304348"/>
    <n v="2875"/>
    <x v="4"/>
    <s v="GBP"/>
    <x v="344"/>
    <n v="1295071200"/>
    <x v="344"/>
    <x v="345"/>
    <b v="0"/>
    <b v="1"/>
    <x v="3"/>
    <x v="3"/>
    <s v="theater/plays"/>
  </r>
  <r>
    <n v="361"/>
    <s v="Anderson and Sons"/>
    <s v="Quality-focused reciprocal structure"/>
    <n v="5500"/>
    <n v="9546"/>
    <x v="1"/>
    <n v="1.7356363636363636"/>
    <n v="54.238636363636367"/>
    <n v="88"/>
    <x v="1"/>
    <s v="USD"/>
    <x v="345"/>
    <n v="1509426000"/>
    <x v="345"/>
    <x v="346"/>
    <b v="0"/>
    <b v="0"/>
    <x v="3"/>
    <x v="3"/>
    <s v="theater/plays"/>
  </r>
  <r>
    <n v="362"/>
    <s v="Lawrence Group"/>
    <s v="Automated actuating conglomeration"/>
    <n v="3700"/>
    <n v="13755"/>
    <x v="1"/>
    <n v="3.7175675675675675"/>
    <n v="36.007853403141361"/>
    <n v="191"/>
    <x v="1"/>
    <s v="USD"/>
    <x v="65"/>
    <n v="1299391200"/>
    <x v="65"/>
    <x v="347"/>
    <b v="0"/>
    <b v="0"/>
    <x v="1"/>
    <x v="1"/>
    <s v="music/rock"/>
  </r>
  <r>
    <n v="363"/>
    <s v="Gray-Davis"/>
    <s v="Re-contextualized local initiative"/>
    <n v="5200"/>
    <n v="8330"/>
    <x v="1"/>
    <n v="1.601923076923077"/>
    <n v="29.964028776978417"/>
    <n v="139"/>
    <x v="1"/>
    <s v="USD"/>
    <x v="346"/>
    <n v="1325052000"/>
    <x v="346"/>
    <x v="348"/>
    <b v="0"/>
    <b v="0"/>
    <x v="1"/>
    <x v="1"/>
    <s v="music/rock"/>
  </r>
  <r>
    <n v="364"/>
    <s v="Ramirez-Myers"/>
    <s v="Switchable intangible definition"/>
    <n v="900"/>
    <n v="14547"/>
    <x v="1"/>
    <n v="16.163333333333334"/>
    <n v="39.104838709677416"/>
    <n v="186"/>
    <x v="1"/>
    <s v="USD"/>
    <x v="347"/>
    <n v="1522818000"/>
    <x v="347"/>
    <x v="349"/>
    <b v="0"/>
    <b v="0"/>
    <x v="1"/>
    <x v="7"/>
    <s v="music/indie rock"/>
  </r>
  <r>
    <n v="365"/>
    <s v="Lucas, Hall and Bonilla"/>
    <s v="Networked bottom-line initiative"/>
    <n v="1600"/>
    <n v="11735"/>
    <x v="1"/>
    <n v="7.3343749999999996"/>
    <n v="52.388392857142854"/>
    <n v="112"/>
    <x v="2"/>
    <s v="AUD"/>
    <x v="348"/>
    <n v="1485324000"/>
    <x v="348"/>
    <x v="350"/>
    <b v="0"/>
    <b v="0"/>
    <x v="3"/>
    <x v="3"/>
    <s v="theater/plays"/>
  </r>
  <r>
    <n v="366"/>
    <s v="Williams, Perez and Villegas"/>
    <s v="Robust directional system engine"/>
    <n v="1800"/>
    <n v="10658"/>
    <x v="1"/>
    <n v="5.9211111111111112"/>
    <n v="52.762376237623762"/>
    <n v="101"/>
    <x v="1"/>
    <s v="USD"/>
    <x v="349"/>
    <n v="1294120800"/>
    <x v="349"/>
    <x v="351"/>
    <b v="0"/>
    <b v="1"/>
    <x v="3"/>
    <x v="3"/>
    <s v="theater/plays"/>
  </r>
  <r>
    <n v="367"/>
    <s v="Brooks, Jones and Ingram"/>
    <s v="Triple-buffered explicit methodology"/>
    <n v="9900"/>
    <n v="1870"/>
    <x v="0"/>
    <n v="0.18888888888888888"/>
    <n v="12.466666666666667"/>
    <n v="75"/>
    <x v="1"/>
    <s v="USD"/>
    <x v="350"/>
    <n v="1415685600"/>
    <x v="350"/>
    <x v="33"/>
    <b v="0"/>
    <b v="1"/>
    <x v="3"/>
    <x v="3"/>
    <s v="theater/plays"/>
  </r>
  <r>
    <n v="368"/>
    <s v="Whitaker, Wallace and Daniels"/>
    <s v="Reactive directional capacity"/>
    <n v="5200"/>
    <n v="14394"/>
    <x v="1"/>
    <n v="2.7680769230769231"/>
    <n v="34.936893203883493"/>
    <n v="206"/>
    <x v="4"/>
    <s v="GBP"/>
    <x v="351"/>
    <n v="1288933200"/>
    <x v="351"/>
    <x v="352"/>
    <b v="0"/>
    <b v="1"/>
    <x v="4"/>
    <x v="4"/>
    <s v="film &amp; video/documentary"/>
  </r>
  <r>
    <n v="369"/>
    <s v="Smith-Gonzalez"/>
    <s v="Polarized needs-based approach"/>
    <n v="5400"/>
    <n v="14743"/>
    <x v="1"/>
    <n v="2.730185185185185"/>
    <n v="47.866883116883116"/>
    <n v="154"/>
    <x v="1"/>
    <s v="USD"/>
    <x v="352"/>
    <n v="1363237200"/>
    <x v="352"/>
    <x v="353"/>
    <b v="0"/>
    <b v="1"/>
    <x v="4"/>
    <x v="19"/>
    <s v="film &amp; video/television"/>
  </r>
  <r>
    <n v="370"/>
    <s v="Skinner PLC"/>
    <s v="Intuitive well-modulated middleware"/>
    <n v="112300"/>
    <n v="178965"/>
    <x v="1"/>
    <n v="1.593633125556545"/>
    <n v="14.998742876299028"/>
    <n v="5966"/>
    <x v="1"/>
    <s v="USD"/>
    <x v="353"/>
    <n v="1555822800"/>
    <x v="353"/>
    <x v="354"/>
    <b v="0"/>
    <b v="0"/>
    <x v="3"/>
    <x v="3"/>
    <s v="theater/plays"/>
  </r>
  <r>
    <n v="371"/>
    <s v="Nolan, Smith and Sanchez"/>
    <s v="Multi-channeled logistical matrices"/>
    <n v="189200"/>
    <n v="128410"/>
    <x v="0"/>
    <n v="0.67869978858350954"/>
    <n v="29.505974264705884"/>
    <n v="2176"/>
    <x v="1"/>
    <s v="USD"/>
    <x v="354"/>
    <n v="1427778000"/>
    <x v="354"/>
    <x v="355"/>
    <b v="0"/>
    <b v="0"/>
    <x v="3"/>
    <x v="3"/>
    <s v="theater/plays"/>
  </r>
  <r>
    <n v="372"/>
    <s v="Green-Carr"/>
    <s v="Pre-emptive bifurcated artificial intelligence"/>
    <n v="900"/>
    <n v="14324"/>
    <x v="1"/>
    <n v="15.915555555555555"/>
    <n v="42.378698224852073"/>
    <n v="169"/>
    <x v="1"/>
    <s v="USD"/>
    <x v="355"/>
    <n v="1422424800"/>
    <x v="355"/>
    <x v="356"/>
    <b v="0"/>
    <b v="1"/>
    <x v="4"/>
    <x v="4"/>
    <s v="film &amp; video/documentary"/>
  </r>
  <r>
    <n v="373"/>
    <s v="Brown-Parker"/>
    <s v="Down-sized coherent toolset"/>
    <n v="22500"/>
    <n v="164291"/>
    <x v="1"/>
    <n v="7.3018222222222224"/>
    <n v="39.005460588793923"/>
    <n v="2106"/>
    <x v="1"/>
    <s v="USD"/>
    <x v="356"/>
    <n v="1503637200"/>
    <x v="356"/>
    <x v="357"/>
    <b v="0"/>
    <b v="0"/>
    <x v="3"/>
    <x v="3"/>
    <s v="theater/plays"/>
  </r>
  <r>
    <n v="374"/>
    <s v="Marshall Inc"/>
    <s v="Open-source multi-tasking data-warehouse"/>
    <n v="167400"/>
    <n v="22073"/>
    <x v="0"/>
    <n v="0.13185782556750297"/>
    <n v="25.02607709750567"/>
    <n v="441"/>
    <x v="1"/>
    <s v="USD"/>
    <x v="357"/>
    <n v="1547618400"/>
    <x v="357"/>
    <x v="358"/>
    <b v="0"/>
    <b v="1"/>
    <x v="4"/>
    <x v="4"/>
    <s v="film &amp; video/documentary"/>
  </r>
  <r>
    <n v="375"/>
    <s v="Leblanc-Pineda"/>
    <s v="Future-proofed upward-trending contingency"/>
    <n v="2700"/>
    <n v="1479"/>
    <x v="0"/>
    <n v="0.54777777777777781"/>
    <n v="29.58"/>
    <n v="25"/>
    <x v="1"/>
    <s v="USD"/>
    <x v="358"/>
    <n v="1449900000"/>
    <x v="358"/>
    <x v="359"/>
    <b v="0"/>
    <b v="0"/>
    <x v="1"/>
    <x v="7"/>
    <s v="music/indie rock"/>
  </r>
  <r>
    <n v="376"/>
    <s v="Perry PLC"/>
    <s v="Mandatory uniform matrix"/>
    <n v="3400"/>
    <n v="12275"/>
    <x v="1"/>
    <n v="3.6102941176470589"/>
    <n v="46.851145038167942"/>
    <n v="131"/>
    <x v="1"/>
    <s v="USD"/>
    <x v="359"/>
    <n v="1405141200"/>
    <x v="359"/>
    <x v="360"/>
    <b v="0"/>
    <b v="0"/>
    <x v="1"/>
    <x v="1"/>
    <s v="music/rock"/>
  </r>
  <r>
    <n v="377"/>
    <s v="Klein, Stark and Livingston"/>
    <s v="Phased methodical initiative"/>
    <n v="49700"/>
    <n v="5098"/>
    <x v="0"/>
    <n v="0.10257545271629778"/>
    <n v="20.070866141732285"/>
    <n v="127"/>
    <x v="1"/>
    <s v="USD"/>
    <x v="12"/>
    <n v="1572933600"/>
    <x v="12"/>
    <x v="361"/>
    <b v="0"/>
    <b v="0"/>
    <x v="3"/>
    <x v="3"/>
    <s v="theater/plays"/>
  </r>
  <r>
    <n v="378"/>
    <s v="Fleming-Oliver"/>
    <s v="Managed stable function"/>
    <n v="178200"/>
    <n v="24882"/>
    <x v="0"/>
    <n v="0.13962962962962963"/>
    <n v="35.045070422535211"/>
    <n v="355"/>
    <x v="1"/>
    <s v="USD"/>
    <x v="360"/>
    <n v="1530162000"/>
    <x v="360"/>
    <x v="362"/>
    <b v="0"/>
    <b v="0"/>
    <x v="4"/>
    <x v="4"/>
    <s v="film &amp; video/documentary"/>
  </r>
  <r>
    <n v="379"/>
    <s v="Reilly, Aguirre and Johnson"/>
    <s v="Realigned clear-thinking migration"/>
    <n v="7200"/>
    <n v="2912"/>
    <x v="0"/>
    <n v="0.40444444444444444"/>
    <n v="33.090909090909093"/>
    <n v="44"/>
    <x v="4"/>
    <s v="GBP"/>
    <x v="361"/>
    <n v="1320904800"/>
    <x v="361"/>
    <x v="363"/>
    <b v="0"/>
    <b v="0"/>
    <x v="3"/>
    <x v="3"/>
    <s v="theater/plays"/>
  </r>
  <r>
    <n v="380"/>
    <s v="Davidson, Wilcox and Lewis"/>
    <s v="Optional clear-thinking process improvement"/>
    <n v="2500"/>
    <n v="4008"/>
    <x v="1"/>
    <n v="1.6032"/>
    <n v="23.857142857142858"/>
    <n v="84"/>
    <x v="1"/>
    <s v="USD"/>
    <x v="362"/>
    <n v="1372395600"/>
    <x v="362"/>
    <x v="364"/>
    <b v="0"/>
    <b v="0"/>
    <x v="3"/>
    <x v="3"/>
    <s v="theater/plays"/>
  </r>
  <r>
    <n v="381"/>
    <s v="Michael, Anderson and Vincent"/>
    <s v="Cross-group global moratorium"/>
    <n v="5300"/>
    <n v="9749"/>
    <x v="1"/>
    <n v="1.8394339622641509"/>
    <n v="31.448387096774194"/>
    <n v="155"/>
    <x v="1"/>
    <s v="USD"/>
    <x v="363"/>
    <n v="1437714000"/>
    <x v="363"/>
    <x v="365"/>
    <b v="0"/>
    <b v="0"/>
    <x v="3"/>
    <x v="3"/>
    <s v="theater/plays"/>
  </r>
  <r>
    <n v="382"/>
    <s v="King Ltd"/>
    <s v="Visionary systemic process improvement"/>
    <n v="9100"/>
    <n v="5803"/>
    <x v="0"/>
    <n v="0.63769230769230767"/>
    <n v="43.305970149253731"/>
    <n v="67"/>
    <x v="1"/>
    <s v="USD"/>
    <x v="364"/>
    <n v="1509771600"/>
    <x v="364"/>
    <x v="366"/>
    <b v="0"/>
    <b v="0"/>
    <x v="7"/>
    <x v="14"/>
    <s v="photography/photography books"/>
  </r>
  <r>
    <n v="383"/>
    <s v="Baker Ltd"/>
    <s v="Progressive intangible flexibility"/>
    <n v="6300"/>
    <n v="14199"/>
    <x v="1"/>
    <n v="2.2538095238095237"/>
    <n v="37.563492063492063"/>
    <n v="189"/>
    <x v="1"/>
    <s v="USD"/>
    <x v="210"/>
    <n v="1550556000"/>
    <x v="210"/>
    <x v="285"/>
    <b v="0"/>
    <b v="1"/>
    <x v="0"/>
    <x v="0"/>
    <s v="food/food trucks"/>
  </r>
  <r>
    <n v="384"/>
    <s v="Baker, Collins and Smith"/>
    <s v="Reactive real-time software"/>
    <n v="114400"/>
    <n v="196779"/>
    <x v="1"/>
    <n v="1.7200961538461539"/>
    <n v="20.502083767451552"/>
    <n v="4799"/>
    <x v="1"/>
    <s v="USD"/>
    <x v="365"/>
    <n v="1489039200"/>
    <x v="365"/>
    <x v="367"/>
    <b v="1"/>
    <b v="1"/>
    <x v="4"/>
    <x v="4"/>
    <s v="film &amp; video/documentary"/>
  </r>
  <r>
    <n v="385"/>
    <s v="Warren-Harrison"/>
    <s v="Programmable incremental knowledge user"/>
    <n v="38900"/>
    <n v="56859"/>
    <x v="1"/>
    <n v="1.4616709511568124"/>
    <n v="25.003957783641162"/>
    <n v="1137"/>
    <x v="1"/>
    <s v="USD"/>
    <x v="366"/>
    <n v="1556600400"/>
    <x v="366"/>
    <x v="368"/>
    <b v="0"/>
    <b v="0"/>
    <x v="5"/>
    <x v="9"/>
    <s v="publishing/nonfiction"/>
  </r>
  <r>
    <n v="386"/>
    <s v="Gardner Group"/>
    <s v="Progressive 5thgeneration customer loyalty"/>
    <n v="135500"/>
    <n v="103554"/>
    <x v="0"/>
    <n v="0.76423616236162362"/>
    <n v="48.480337078651687"/>
    <n v="1068"/>
    <x v="1"/>
    <s v="USD"/>
    <x v="367"/>
    <n v="1278565200"/>
    <x v="367"/>
    <x v="369"/>
    <b v="0"/>
    <b v="0"/>
    <x v="3"/>
    <x v="3"/>
    <s v="theater/plays"/>
  </r>
  <r>
    <n v="387"/>
    <s v="Flores-Lambert"/>
    <s v="Triple-buffered logistical frame"/>
    <n v="109000"/>
    <n v="42795"/>
    <x v="0"/>
    <n v="0.39261467889908258"/>
    <n v="50.465801886792455"/>
    <n v="424"/>
    <x v="1"/>
    <s v="USD"/>
    <x v="368"/>
    <n v="1339909200"/>
    <x v="368"/>
    <x v="370"/>
    <b v="0"/>
    <b v="0"/>
    <x v="2"/>
    <x v="8"/>
    <s v="technology/wearables"/>
  </r>
  <r>
    <n v="388"/>
    <s v="Cruz Ltd"/>
    <s v="Exclusive dynamic adapter"/>
    <n v="114800"/>
    <n v="12938"/>
    <x v="3"/>
    <n v="0.11270034843205574"/>
    <n v="44.613793103448273"/>
    <n v="145"/>
    <x v="5"/>
    <s v="CHF"/>
    <x v="369"/>
    <n v="1325829600"/>
    <x v="369"/>
    <x v="371"/>
    <b v="0"/>
    <b v="0"/>
    <x v="1"/>
    <x v="7"/>
    <s v="music/indie rock"/>
  </r>
  <r>
    <n v="389"/>
    <s v="Knox-Garner"/>
    <s v="Automated systemic hierarchy"/>
    <n v="83000"/>
    <n v="101352"/>
    <x v="1"/>
    <n v="1.2211084337349398"/>
    <n v="43.989583333333336"/>
    <n v="1152"/>
    <x v="1"/>
    <s v="USD"/>
    <x v="370"/>
    <n v="1290578400"/>
    <x v="370"/>
    <x v="372"/>
    <b v="0"/>
    <b v="0"/>
    <x v="3"/>
    <x v="3"/>
    <s v="theater/plays"/>
  </r>
  <r>
    <n v="390"/>
    <s v="Davis-Allen"/>
    <s v="Digitized eco-centric core"/>
    <n v="2400"/>
    <n v="4477"/>
    <x v="1"/>
    <n v="1.8654166666666667"/>
    <n v="44.77"/>
    <n v="50"/>
    <x v="1"/>
    <s v="USD"/>
    <x v="371"/>
    <n v="1380344400"/>
    <x v="371"/>
    <x v="373"/>
    <b v="0"/>
    <b v="0"/>
    <x v="7"/>
    <x v="14"/>
    <s v="photography/photography books"/>
  </r>
  <r>
    <n v="391"/>
    <s v="Miller-Patel"/>
    <s v="Mandatory uniform strategy"/>
    <n v="60400"/>
    <n v="4393"/>
    <x v="0"/>
    <n v="7.27317880794702E-2"/>
    <n v="14.54635761589404"/>
    <n v="151"/>
    <x v="1"/>
    <s v="USD"/>
    <x v="287"/>
    <n v="1389852000"/>
    <x v="287"/>
    <x v="374"/>
    <b v="0"/>
    <b v="0"/>
    <x v="5"/>
    <x v="9"/>
    <s v="publishing/nonfiction"/>
  </r>
  <r>
    <n v="392"/>
    <s v="Hernandez-Grimes"/>
    <s v="Profit-focused zero administration forecast"/>
    <n v="102900"/>
    <n v="67546"/>
    <x v="0"/>
    <n v="0.65642371234207963"/>
    <n v="21.003109452736318"/>
    <n v="1608"/>
    <x v="1"/>
    <s v="USD"/>
    <x v="372"/>
    <n v="1294466400"/>
    <x v="372"/>
    <x v="375"/>
    <b v="0"/>
    <b v="0"/>
    <x v="2"/>
    <x v="8"/>
    <s v="technology/wearables"/>
  </r>
  <r>
    <n v="393"/>
    <s v="Owens, Hall and Gonzalez"/>
    <s v="De-engineered static orchestration"/>
    <n v="62800"/>
    <n v="143788"/>
    <x v="1"/>
    <n v="2.2896178343949045"/>
    <n v="23.502451781627983"/>
    <n v="3059"/>
    <x v="0"/>
    <s v="CAD"/>
    <x v="373"/>
    <n v="1500354000"/>
    <x v="373"/>
    <x v="376"/>
    <b v="0"/>
    <b v="0"/>
    <x v="1"/>
    <x v="17"/>
    <s v="music/jazz"/>
  </r>
  <r>
    <n v="394"/>
    <s v="Noble-Bailey"/>
    <s v="Customizable dynamic info-mediaries"/>
    <n v="800"/>
    <n v="3755"/>
    <x v="1"/>
    <n v="4.6937499999999996"/>
    <n v="55.220588235294116"/>
    <n v="34"/>
    <x v="1"/>
    <s v="USD"/>
    <x v="374"/>
    <n v="1375938000"/>
    <x v="374"/>
    <x v="377"/>
    <b v="0"/>
    <b v="1"/>
    <x v="4"/>
    <x v="4"/>
    <s v="film &amp; video/documentary"/>
  </r>
  <r>
    <n v="395"/>
    <s v="Taylor PLC"/>
    <s v="Enhanced incremental budgetary management"/>
    <n v="7100"/>
    <n v="9238"/>
    <x v="1"/>
    <n v="1.3011267605633803"/>
    <n v="20.995454545454546"/>
    <n v="220"/>
    <x v="1"/>
    <s v="USD"/>
    <x v="375"/>
    <n v="1323410400"/>
    <x v="375"/>
    <x v="378"/>
    <b v="1"/>
    <b v="0"/>
    <x v="3"/>
    <x v="3"/>
    <s v="theater/plays"/>
  </r>
  <r>
    <n v="396"/>
    <s v="Holmes PLC"/>
    <s v="Digitized local info-mediaries"/>
    <n v="46100"/>
    <n v="77012"/>
    <x v="1"/>
    <n v="1.6705422993492407"/>
    <n v="24.006234413965089"/>
    <n v="1604"/>
    <x v="2"/>
    <s v="AUD"/>
    <x v="376"/>
    <n v="1539406800"/>
    <x v="376"/>
    <x v="379"/>
    <b v="0"/>
    <b v="0"/>
    <x v="4"/>
    <x v="6"/>
    <s v="film &amp; video/drama"/>
  </r>
  <r>
    <n v="397"/>
    <s v="Jones-Martin"/>
    <s v="Virtual systematic monitoring"/>
    <n v="8100"/>
    <n v="14083"/>
    <x v="1"/>
    <n v="1.738641975308642"/>
    <n v="15.509911894273127"/>
    <n v="454"/>
    <x v="1"/>
    <s v="USD"/>
    <x v="377"/>
    <n v="1369803600"/>
    <x v="377"/>
    <x v="380"/>
    <b v="0"/>
    <b v="0"/>
    <x v="1"/>
    <x v="1"/>
    <s v="music/rock"/>
  </r>
  <r>
    <n v="398"/>
    <s v="Myers LLC"/>
    <s v="Reactive bottom-line open architecture"/>
    <n v="1700"/>
    <n v="12202"/>
    <x v="1"/>
    <n v="7.1776470588235295"/>
    <n v="49.601626016260163"/>
    <n v="123"/>
    <x v="6"/>
    <s v="EUR"/>
    <x v="378"/>
    <n v="1525928400"/>
    <x v="378"/>
    <x v="103"/>
    <b v="0"/>
    <b v="1"/>
    <x v="4"/>
    <x v="10"/>
    <s v="film &amp; video/animation"/>
  </r>
  <r>
    <n v="399"/>
    <s v="Acosta, Mullins and Morris"/>
    <s v="Pre-emptive interactive model"/>
    <n v="97300"/>
    <n v="62127"/>
    <x v="0"/>
    <n v="0.63850976361767731"/>
    <n v="33.011158342189162"/>
    <n v="941"/>
    <x v="1"/>
    <s v="USD"/>
    <x v="379"/>
    <n v="1297231200"/>
    <x v="379"/>
    <x v="381"/>
    <b v="0"/>
    <b v="0"/>
    <x v="1"/>
    <x v="7"/>
    <s v="music/indie rock"/>
  </r>
  <r>
    <n v="400"/>
    <s v="Bell PLC"/>
    <s v="Ergonomic eco-centric open architecture"/>
    <n v="100"/>
    <n v="2"/>
    <x v="0"/>
    <n v="0.02"/>
    <n v="1"/>
    <n v="1"/>
    <x v="1"/>
    <s v="USD"/>
    <x v="380"/>
    <n v="1378530000"/>
    <x v="380"/>
    <x v="382"/>
    <b v="0"/>
    <b v="1"/>
    <x v="7"/>
    <x v="14"/>
    <s v="photography/photography books"/>
  </r>
  <r>
    <n v="401"/>
    <s v="Smith-Schmidt"/>
    <s v="Inverse radical hierarchy"/>
    <n v="900"/>
    <n v="13772"/>
    <x v="1"/>
    <n v="15.302222222222222"/>
    <n v="23.030100334448161"/>
    <n v="299"/>
    <x v="1"/>
    <s v="USD"/>
    <x v="381"/>
    <n v="1572152400"/>
    <x v="381"/>
    <x v="383"/>
    <b v="0"/>
    <b v="0"/>
    <x v="3"/>
    <x v="3"/>
    <s v="theater/plays"/>
  </r>
  <r>
    <n v="402"/>
    <s v="Ruiz, Richardson and Cole"/>
    <s v="Team-oriented static interface"/>
    <n v="7300"/>
    <n v="2946"/>
    <x v="0"/>
    <n v="0.40356164383561643"/>
    <n v="36.825000000000003"/>
    <n v="40"/>
    <x v="1"/>
    <s v="USD"/>
    <x v="382"/>
    <n v="1329890400"/>
    <x v="382"/>
    <x v="384"/>
    <b v="0"/>
    <b v="1"/>
    <x v="4"/>
    <x v="12"/>
    <s v="film &amp; video/shorts"/>
  </r>
  <r>
    <n v="403"/>
    <s v="Leonard-Mcclain"/>
    <s v="Virtual foreground throughput"/>
    <n v="195800"/>
    <n v="168820"/>
    <x v="0"/>
    <n v="0.86220633299284988"/>
    <n v="27.996683250414595"/>
    <n v="3015"/>
    <x v="0"/>
    <s v="CAD"/>
    <x v="125"/>
    <n v="1276750800"/>
    <x v="125"/>
    <x v="385"/>
    <b v="0"/>
    <b v="1"/>
    <x v="3"/>
    <x v="3"/>
    <s v="theater/plays"/>
  </r>
  <r>
    <n v="404"/>
    <s v="Bailey-Boyer"/>
    <s v="Visionary exuding Internet solution"/>
    <n v="48900"/>
    <n v="154321"/>
    <x v="1"/>
    <n v="3.1558486707566464"/>
    <n v="34.492847563701389"/>
    <n v="2237"/>
    <x v="1"/>
    <s v="USD"/>
    <x v="383"/>
    <n v="1510898400"/>
    <x v="383"/>
    <x v="386"/>
    <b v="0"/>
    <b v="0"/>
    <x v="3"/>
    <x v="3"/>
    <s v="theater/plays"/>
  </r>
  <r>
    <n v="405"/>
    <s v="Lee LLC"/>
    <s v="Synchronized secondary analyzer"/>
    <n v="29600"/>
    <n v="26527"/>
    <x v="0"/>
    <n v="0.89618243243243245"/>
    <n v="30.49080459770115"/>
    <n v="435"/>
    <x v="1"/>
    <s v="USD"/>
    <x v="384"/>
    <n v="1532408400"/>
    <x v="384"/>
    <x v="387"/>
    <b v="0"/>
    <b v="0"/>
    <x v="3"/>
    <x v="3"/>
    <s v="theater/plays"/>
  </r>
  <r>
    <n v="406"/>
    <s v="Lyons Inc"/>
    <s v="Balanced attitude-oriented parallelism"/>
    <n v="39300"/>
    <n v="71583"/>
    <x v="1"/>
    <n v="1.8214503816793892"/>
    <n v="55.490697674418605"/>
    <n v="645"/>
    <x v="1"/>
    <s v="USD"/>
    <x v="385"/>
    <n v="1360562400"/>
    <x v="385"/>
    <x v="388"/>
    <b v="1"/>
    <b v="0"/>
    <x v="4"/>
    <x v="4"/>
    <s v="film &amp; video/documentary"/>
  </r>
  <r>
    <n v="407"/>
    <s v="Herrera-Wilson"/>
    <s v="Organized bandwidth-monitored core"/>
    <n v="3400"/>
    <n v="12100"/>
    <x v="1"/>
    <n v="3.5588235294117645"/>
    <n v="12.5"/>
    <n v="484"/>
    <x v="3"/>
    <s v="DKK"/>
    <x v="386"/>
    <n v="1571547600"/>
    <x v="386"/>
    <x v="389"/>
    <b v="0"/>
    <b v="0"/>
    <x v="3"/>
    <x v="3"/>
    <s v="theater/plays"/>
  </r>
  <r>
    <n v="408"/>
    <s v="Mahoney, Adams and Lucas"/>
    <s v="Cloned leadingedge utilization"/>
    <n v="9200"/>
    <n v="12129"/>
    <x v="1"/>
    <n v="1.3183695652173912"/>
    <n v="39.379870129870127"/>
    <n v="154"/>
    <x v="0"/>
    <s v="CAD"/>
    <x v="387"/>
    <n v="1468126800"/>
    <x v="387"/>
    <x v="390"/>
    <b v="0"/>
    <b v="0"/>
    <x v="4"/>
    <x v="4"/>
    <s v="film &amp; video/documentary"/>
  </r>
  <r>
    <n v="409"/>
    <s v="Stewart LLC"/>
    <s v="Secured asymmetric projection"/>
    <n v="135600"/>
    <n v="62804"/>
    <x v="0"/>
    <n v="0.46315634218289087"/>
    <n v="43.980392156862742"/>
    <n v="714"/>
    <x v="1"/>
    <s v="USD"/>
    <x v="388"/>
    <n v="1492837200"/>
    <x v="388"/>
    <x v="391"/>
    <b v="0"/>
    <b v="0"/>
    <x v="1"/>
    <x v="1"/>
    <s v="music/rock"/>
  </r>
  <r>
    <n v="410"/>
    <s v="Mcmillan Group"/>
    <s v="Advanced cohesive Graphic Interface"/>
    <n v="153700"/>
    <n v="55536"/>
    <x v="2"/>
    <n v="0.36132726089785294"/>
    <n v="24.993699369936994"/>
    <n v="1111"/>
    <x v="1"/>
    <s v="USD"/>
    <x v="277"/>
    <n v="1430197200"/>
    <x v="277"/>
    <x v="277"/>
    <b v="0"/>
    <b v="0"/>
    <x v="6"/>
    <x v="20"/>
    <s v="games/mobile games"/>
  </r>
  <r>
    <n v="411"/>
    <s v="Beck, Thompson and Martinez"/>
    <s v="Down-sized maximized function"/>
    <n v="7800"/>
    <n v="8161"/>
    <x v="1"/>
    <n v="1.0462820512820512"/>
    <n v="49.762195121951223"/>
    <n v="82"/>
    <x v="1"/>
    <s v="USD"/>
    <x v="389"/>
    <n v="1496206800"/>
    <x v="389"/>
    <x v="392"/>
    <b v="0"/>
    <b v="0"/>
    <x v="3"/>
    <x v="3"/>
    <s v="theater/plays"/>
  </r>
  <r>
    <n v="412"/>
    <s v="Rodriguez-Scott"/>
    <s v="Realigned zero tolerance software"/>
    <n v="2100"/>
    <n v="14046"/>
    <x v="1"/>
    <n v="6.6885714285714286"/>
    <n v="52.410447761194028"/>
    <n v="134"/>
    <x v="1"/>
    <s v="USD"/>
    <x v="390"/>
    <n v="1389592800"/>
    <x v="390"/>
    <x v="393"/>
    <b v="0"/>
    <b v="0"/>
    <x v="5"/>
    <x v="13"/>
    <s v="publishing/fiction"/>
  </r>
  <r>
    <n v="413"/>
    <s v="Rush-Bowers"/>
    <s v="Persevering analyzing extranet"/>
    <n v="189500"/>
    <n v="117628"/>
    <x v="2"/>
    <n v="0.62072823218997364"/>
    <n v="54.007346189164373"/>
    <n v="1089"/>
    <x v="1"/>
    <s v="USD"/>
    <x v="391"/>
    <n v="1545631200"/>
    <x v="391"/>
    <x v="394"/>
    <b v="0"/>
    <b v="0"/>
    <x v="4"/>
    <x v="10"/>
    <s v="film &amp; video/animation"/>
  </r>
  <r>
    <n v="414"/>
    <s v="Davis and Sons"/>
    <s v="Innovative human-resource migration"/>
    <n v="188200"/>
    <n v="159405"/>
    <x v="0"/>
    <n v="0.84699787460148779"/>
    <n v="14.499272330362016"/>
    <n v="5497"/>
    <x v="1"/>
    <s v="USD"/>
    <x v="392"/>
    <n v="1272430800"/>
    <x v="392"/>
    <x v="395"/>
    <b v="0"/>
    <b v="1"/>
    <x v="0"/>
    <x v="0"/>
    <s v="food/food trucks"/>
  </r>
  <r>
    <n v="415"/>
    <s v="Anderson-Pham"/>
    <s v="Intuitive needs-based monitoring"/>
    <n v="113500"/>
    <n v="12552"/>
    <x v="0"/>
    <n v="0.11059030837004405"/>
    <n v="15.014354066985646"/>
    <n v="418"/>
    <x v="1"/>
    <s v="USD"/>
    <x v="393"/>
    <n v="1327903200"/>
    <x v="393"/>
    <x v="396"/>
    <b v="0"/>
    <b v="0"/>
    <x v="3"/>
    <x v="3"/>
    <s v="theater/plays"/>
  </r>
  <r>
    <n v="416"/>
    <s v="Stewart-Coleman"/>
    <s v="Customer-focused disintermediate toolset"/>
    <n v="134600"/>
    <n v="59007"/>
    <x v="0"/>
    <n v="0.43838781575037145"/>
    <n v="20.502779708130646"/>
    <n v="1439"/>
    <x v="1"/>
    <s v="USD"/>
    <x v="394"/>
    <n v="1296021600"/>
    <x v="394"/>
    <x v="397"/>
    <b v="0"/>
    <b v="1"/>
    <x v="4"/>
    <x v="4"/>
    <s v="film &amp; video/documentary"/>
  </r>
  <r>
    <n v="417"/>
    <s v="Bradshaw, Smith and Ryan"/>
    <s v="Upgradable 24/7 emulation"/>
    <n v="1700"/>
    <n v="943"/>
    <x v="0"/>
    <n v="0.55470588235294116"/>
    <n v="31.433333333333334"/>
    <n v="15"/>
    <x v="1"/>
    <s v="USD"/>
    <x v="395"/>
    <n v="1543298400"/>
    <x v="395"/>
    <x v="398"/>
    <b v="0"/>
    <b v="0"/>
    <x v="3"/>
    <x v="3"/>
    <s v="theater/plays"/>
  </r>
  <r>
    <n v="418"/>
    <s v="Jackson PLC"/>
    <s v="Quality-focused client-server core"/>
    <n v="163700"/>
    <n v="93963"/>
    <x v="0"/>
    <n v="0.57399511301160655"/>
    <n v="23.502501250625311"/>
    <n v="1999"/>
    <x v="0"/>
    <s v="CAD"/>
    <x v="396"/>
    <n v="1336366800"/>
    <x v="396"/>
    <x v="399"/>
    <b v="0"/>
    <b v="0"/>
    <x v="4"/>
    <x v="4"/>
    <s v="film &amp; video/documentary"/>
  </r>
  <r>
    <n v="419"/>
    <s v="Ware-Arias"/>
    <s v="Upgradable maximized protocol"/>
    <n v="113800"/>
    <n v="140469"/>
    <x v="1"/>
    <n v="1.2343497363796134"/>
    <n v="13.498846819142802"/>
    <n v="5203"/>
    <x v="1"/>
    <s v="USD"/>
    <x v="397"/>
    <n v="1325052000"/>
    <x v="397"/>
    <x v="348"/>
    <b v="0"/>
    <b v="0"/>
    <x v="2"/>
    <x v="2"/>
    <s v="technology/web"/>
  </r>
  <r>
    <n v="420"/>
    <s v="Blair, Reyes and Woods"/>
    <s v="Cross-platform interactive synergy"/>
    <n v="5000"/>
    <n v="6423"/>
    <x v="1"/>
    <n v="1.2846"/>
    <n v="34.164893617021278"/>
    <n v="94"/>
    <x v="1"/>
    <s v="USD"/>
    <x v="398"/>
    <n v="1499576400"/>
    <x v="398"/>
    <x v="400"/>
    <b v="0"/>
    <b v="0"/>
    <x v="3"/>
    <x v="3"/>
    <s v="theater/plays"/>
  </r>
  <r>
    <n v="421"/>
    <s v="Thomas-Lopez"/>
    <s v="User-centric fault-tolerant archive"/>
    <n v="9400"/>
    <n v="6015"/>
    <x v="0"/>
    <n v="0.63989361702127656"/>
    <n v="25.487288135593221"/>
    <n v="118"/>
    <x v="1"/>
    <s v="USD"/>
    <x v="399"/>
    <n v="1501304400"/>
    <x v="399"/>
    <x v="401"/>
    <b v="0"/>
    <b v="1"/>
    <x v="2"/>
    <x v="8"/>
    <s v="technology/wearables"/>
  </r>
  <r>
    <n v="422"/>
    <s v="Brown, Davies and Pacheco"/>
    <s v="Reverse-engineered regional knowledge user"/>
    <n v="8700"/>
    <n v="11075"/>
    <x v="1"/>
    <n v="1.2729885057471264"/>
    <n v="27.012195121951219"/>
    <n v="205"/>
    <x v="1"/>
    <s v="USD"/>
    <x v="400"/>
    <n v="1273208400"/>
    <x v="400"/>
    <x v="402"/>
    <b v="0"/>
    <b v="1"/>
    <x v="3"/>
    <x v="3"/>
    <s v="theater/plays"/>
  </r>
  <r>
    <n v="423"/>
    <s v="Jones-Riddle"/>
    <s v="Self-enabling real-time definition"/>
    <n v="147800"/>
    <n v="15723"/>
    <x v="0"/>
    <n v="0.10638024357239513"/>
    <n v="48.527777777777779"/>
    <n v="162"/>
    <x v="1"/>
    <s v="USD"/>
    <x v="116"/>
    <n v="1316840400"/>
    <x v="116"/>
    <x v="403"/>
    <b v="0"/>
    <b v="1"/>
    <x v="0"/>
    <x v="0"/>
    <s v="food/food trucks"/>
  </r>
  <r>
    <n v="424"/>
    <s v="Schmidt-Gomez"/>
    <s v="User-centric impactful projection"/>
    <n v="5100"/>
    <n v="2064"/>
    <x v="0"/>
    <n v="0.40470588235294119"/>
    <n v="12.433734939759036"/>
    <n v="83"/>
    <x v="1"/>
    <s v="USD"/>
    <x v="401"/>
    <n v="1524546000"/>
    <x v="401"/>
    <x v="404"/>
    <b v="0"/>
    <b v="0"/>
    <x v="1"/>
    <x v="7"/>
    <s v="music/indie rock"/>
  </r>
  <r>
    <n v="425"/>
    <s v="Sullivan, Davis and Booth"/>
    <s v="Vision-oriented actuating hardware"/>
    <n v="2700"/>
    <n v="7767"/>
    <x v="1"/>
    <n v="2.8766666666666665"/>
    <n v="42.211956521739133"/>
    <n v="92"/>
    <x v="1"/>
    <s v="USD"/>
    <x v="402"/>
    <n v="1438578000"/>
    <x v="402"/>
    <x v="405"/>
    <b v="0"/>
    <b v="0"/>
    <x v="7"/>
    <x v="14"/>
    <s v="photography/photography books"/>
  </r>
  <r>
    <n v="426"/>
    <s v="Edwards-Kane"/>
    <s v="Virtual leadingedge framework"/>
    <n v="1800"/>
    <n v="10313"/>
    <x v="1"/>
    <n v="5.7294444444444448"/>
    <n v="23.545662100456621"/>
    <n v="219"/>
    <x v="1"/>
    <s v="USD"/>
    <x v="403"/>
    <n v="1362549600"/>
    <x v="403"/>
    <x v="406"/>
    <b v="0"/>
    <b v="0"/>
    <x v="3"/>
    <x v="3"/>
    <s v="theater/plays"/>
  </r>
  <r>
    <n v="427"/>
    <s v="Hicks, Wall and Webb"/>
    <s v="Managed discrete framework"/>
    <n v="174500"/>
    <n v="197018"/>
    <x v="1"/>
    <n v="1.1290429799426933"/>
    <n v="38.998020585906573"/>
    <n v="2526"/>
    <x v="1"/>
    <s v="USD"/>
    <x v="404"/>
    <n v="1413349200"/>
    <x v="404"/>
    <x v="407"/>
    <b v="0"/>
    <b v="1"/>
    <x v="3"/>
    <x v="3"/>
    <s v="theater/plays"/>
  </r>
  <r>
    <n v="428"/>
    <s v="Mayer-Richmond"/>
    <s v="Progressive zero-defect capability"/>
    <n v="101400"/>
    <n v="47037"/>
    <x v="0"/>
    <n v="0.46387573964497042"/>
    <n v="31.483935742971887"/>
    <n v="747"/>
    <x v="1"/>
    <s v="USD"/>
    <x v="405"/>
    <n v="1298008800"/>
    <x v="405"/>
    <x v="408"/>
    <b v="0"/>
    <b v="0"/>
    <x v="4"/>
    <x v="10"/>
    <s v="film &amp; video/animation"/>
  </r>
  <r>
    <n v="429"/>
    <s v="Robles Ltd"/>
    <s v="Right-sized demand-driven adapter"/>
    <n v="191000"/>
    <n v="173191"/>
    <x v="3"/>
    <n v="0.90675916230366493"/>
    <n v="40.503040224508887"/>
    <n v="2138"/>
    <x v="1"/>
    <s v="USD"/>
    <x v="406"/>
    <n v="1394427600"/>
    <x v="406"/>
    <x v="409"/>
    <b v="0"/>
    <b v="1"/>
    <x v="7"/>
    <x v="14"/>
    <s v="photography/photography books"/>
  </r>
  <r>
    <n v="430"/>
    <s v="Cochran Ltd"/>
    <s v="Re-engineered attitude-oriented frame"/>
    <n v="8100"/>
    <n v="5487"/>
    <x v="0"/>
    <n v="0.67740740740740746"/>
    <n v="32.660714285714285"/>
    <n v="84"/>
    <x v="1"/>
    <s v="USD"/>
    <x v="407"/>
    <n v="1572670800"/>
    <x v="407"/>
    <x v="410"/>
    <b v="0"/>
    <b v="0"/>
    <x v="3"/>
    <x v="3"/>
    <s v="theater/plays"/>
  </r>
  <r>
    <n v="431"/>
    <s v="Rosales LLC"/>
    <s v="Compatible multimedia utilization"/>
    <n v="5100"/>
    <n v="9817"/>
    <x v="1"/>
    <n v="1.9249019607843136"/>
    <n v="52.218085106382979"/>
    <n v="94"/>
    <x v="1"/>
    <s v="USD"/>
    <x v="408"/>
    <n v="1531112400"/>
    <x v="408"/>
    <x v="312"/>
    <b v="1"/>
    <b v="0"/>
    <x v="3"/>
    <x v="3"/>
    <s v="theater/plays"/>
  </r>
  <r>
    <n v="432"/>
    <s v="Harper-Bryan"/>
    <s v="Re-contextualized dedicated hardware"/>
    <n v="7700"/>
    <n v="6369"/>
    <x v="0"/>
    <n v="0.82714285714285718"/>
    <n v="34.994505494505496"/>
    <n v="91"/>
    <x v="1"/>
    <s v="USD"/>
    <x v="409"/>
    <n v="1400734800"/>
    <x v="409"/>
    <x v="411"/>
    <b v="0"/>
    <b v="0"/>
    <x v="3"/>
    <x v="3"/>
    <s v="theater/plays"/>
  </r>
  <r>
    <n v="433"/>
    <s v="Potter, Harper and Everett"/>
    <s v="Decentralized composite paradigm"/>
    <n v="121400"/>
    <n v="65755"/>
    <x v="0"/>
    <n v="0.54163920922570019"/>
    <n v="41.511994949494948"/>
    <n v="792"/>
    <x v="1"/>
    <s v="USD"/>
    <x v="410"/>
    <n v="1386741600"/>
    <x v="410"/>
    <x v="412"/>
    <b v="0"/>
    <b v="1"/>
    <x v="4"/>
    <x v="4"/>
    <s v="film &amp; video/documentary"/>
  </r>
  <r>
    <n v="434"/>
    <s v="Floyd-Sims"/>
    <s v="Cloned transitional hierarchy"/>
    <n v="5400"/>
    <n v="903"/>
    <x v="3"/>
    <n v="0.16722222222222222"/>
    <n v="45.15"/>
    <n v="10"/>
    <x v="0"/>
    <s v="CAD"/>
    <x v="411"/>
    <n v="1481781600"/>
    <x v="411"/>
    <x v="413"/>
    <b v="1"/>
    <b v="0"/>
    <x v="3"/>
    <x v="3"/>
    <s v="theater/plays"/>
  </r>
  <r>
    <n v="435"/>
    <s v="Spence, Jackson and Kelly"/>
    <s v="Advanced discrete leverage"/>
    <n v="152400"/>
    <n v="178120"/>
    <x v="1"/>
    <n v="1.168766404199475"/>
    <n v="51.990659661412728"/>
    <n v="1713"/>
    <x v="6"/>
    <s v="EUR"/>
    <x v="412"/>
    <n v="1419660000"/>
    <x v="412"/>
    <x v="414"/>
    <b v="0"/>
    <b v="1"/>
    <x v="3"/>
    <x v="3"/>
    <s v="theater/plays"/>
  </r>
  <r>
    <n v="436"/>
    <s v="King-Nguyen"/>
    <s v="Open-source incremental throughput"/>
    <n v="1300"/>
    <n v="13678"/>
    <x v="1"/>
    <n v="10.521538461538462"/>
    <n v="27.46586345381526"/>
    <n v="249"/>
    <x v="1"/>
    <s v="USD"/>
    <x v="413"/>
    <n v="1555822800"/>
    <x v="413"/>
    <x v="354"/>
    <b v="0"/>
    <b v="0"/>
    <x v="1"/>
    <x v="17"/>
    <s v="music/jazz"/>
  </r>
  <r>
    <n v="437"/>
    <s v="Hansen Group"/>
    <s v="Centralized regional interface"/>
    <n v="8100"/>
    <n v="9969"/>
    <x v="1"/>
    <n v="1.2307407407407407"/>
    <n v="25.9609375"/>
    <n v="192"/>
    <x v="1"/>
    <s v="USD"/>
    <x v="414"/>
    <n v="1442379600"/>
    <x v="414"/>
    <x v="415"/>
    <b v="0"/>
    <b v="1"/>
    <x v="4"/>
    <x v="10"/>
    <s v="film &amp; video/animation"/>
  </r>
  <r>
    <n v="438"/>
    <s v="Mathis, Hall and Hansen"/>
    <s v="Streamlined web-enabled knowledgebase"/>
    <n v="8300"/>
    <n v="14827"/>
    <x v="1"/>
    <n v="1.7863855421686747"/>
    <n v="30.01417004048583"/>
    <n v="247"/>
    <x v="1"/>
    <s v="USD"/>
    <x v="415"/>
    <n v="1364965200"/>
    <x v="415"/>
    <x v="416"/>
    <b v="0"/>
    <b v="0"/>
    <x v="3"/>
    <x v="3"/>
    <s v="theater/plays"/>
  </r>
  <r>
    <n v="439"/>
    <s v="Cummings Inc"/>
    <s v="Digitized transitional monitoring"/>
    <n v="28400"/>
    <n v="100900"/>
    <x v="1"/>
    <n v="3.5528169014084505"/>
    <n v="22.001744439598777"/>
    <n v="2293"/>
    <x v="1"/>
    <s v="USD"/>
    <x v="416"/>
    <n v="1479016800"/>
    <x v="416"/>
    <x v="417"/>
    <b v="0"/>
    <b v="0"/>
    <x v="4"/>
    <x v="22"/>
    <s v="film &amp; video/science fiction"/>
  </r>
  <r>
    <n v="440"/>
    <s v="Miller-Poole"/>
    <s v="Networked optimal adapter"/>
    <n v="102500"/>
    <n v="165954"/>
    <x v="1"/>
    <n v="1.6190634146341463"/>
    <n v="26.501756627275629"/>
    <n v="3131"/>
    <x v="1"/>
    <s v="USD"/>
    <x v="417"/>
    <n v="1499662800"/>
    <x v="417"/>
    <x v="418"/>
    <b v="0"/>
    <b v="0"/>
    <x v="4"/>
    <x v="19"/>
    <s v="film &amp; video/television"/>
  </r>
  <r>
    <n v="441"/>
    <s v="Rodriguez-West"/>
    <s v="Automated optimal function"/>
    <n v="7000"/>
    <n v="1744"/>
    <x v="0"/>
    <n v="0.24914285714285714"/>
    <n v="27.25"/>
    <n v="32"/>
    <x v="1"/>
    <s v="USD"/>
    <x v="418"/>
    <n v="1337835600"/>
    <x v="418"/>
    <x v="419"/>
    <b v="0"/>
    <b v="0"/>
    <x v="2"/>
    <x v="8"/>
    <s v="technology/wearables"/>
  </r>
  <r>
    <n v="442"/>
    <s v="Calderon, Bradford and Dean"/>
    <s v="Devolved system-worthy framework"/>
    <n v="5400"/>
    <n v="10731"/>
    <x v="1"/>
    <n v="1.9872222222222222"/>
    <n v="37.52097902097902"/>
    <n v="143"/>
    <x v="6"/>
    <s v="EUR"/>
    <x v="419"/>
    <n v="1505710800"/>
    <x v="419"/>
    <x v="420"/>
    <b v="0"/>
    <b v="0"/>
    <x v="3"/>
    <x v="3"/>
    <s v="theater/plays"/>
  </r>
  <r>
    <n v="443"/>
    <s v="Clark-Bowman"/>
    <s v="Stand-alone user-facing service-desk"/>
    <n v="9300"/>
    <n v="3232"/>
    <x v="3"/>
    <n v="0.34752688172043011"/>
    <n v="17.955555555555556"/>
    <n v="90"/>
    <x v="1"/>
    <s v="USD"/>
    <x v="420"/>
    <n v="1287464400"/>
    <x v="420"/>
    <x v="421"/>
    <b v="0"/>
    <b v="0"/>
    <x v="3"/>
    <x v="3"/>
    <s v="theater/plays"/>
  </r>
  <r>
    <n v="444"/>
    <s v="Hensley Ltd"/>
    <s v="Versatile global attitude"/>
    <n v="6200"/>
    <n v="10938"/>
    <x v="1"/>
    <n v="1.7641935483870967"/>
    <n v="18.476351351351351"/>
    <n v="296"/>
    <x v="1"/>
    <s v="USD"/>
    <x v="421"/>
    <n v="1311656400"/>
    <x v="421"/>
    <x v="422"/>
    <b v="0"/>
    <b v="1"/>
    <x v="1"/>
    <x v="7"/>
    <s v="music/indie rock"/>
  </r>
  <r>
    <n v="445"/>
    <s v="Anderson-Pearson"/>
    <s v="Intuitive demand-driven Local Area Network"/>
    <n v="2100"/>
    <n v="10739"/>
    <x v="1"/>
    <n v="5.1138095238095236"/>
    <n v="31.585294117647059"/>
    <n v="170"/>
    <x v="1"/>
    <s v="USD"/>
    <x v="422"/>
    <n v="1293170400"/>
    <x v="422"/>
    <x v="423"/>
    <b v="0"/>
    <b v="1"/>
    <x v="3"/>
    <x v="3"/>
    <s v="theater/plays"/>
  </r>
  <r>
    <n v="446"/>
    <s v="Martin, Martin and Solis"/>
    <s v="Assimilated uniform methodology"/>
    <n v="6800"/>
    <n v="5579"/>
    <x v="0"/>
    <n v="0.82044117647058823"/>
    <n v="14.99731182795699"/>
    <n v="186"/>
    <x v="1"/>
    <s v="USD"/>
    <x v="423"/>
    <n v="1355983200"/>
    <x v="423"/>
    <x v="424"/>
    <b v="0"/>
    <b v="0"/>
    <x v="2"/>
    <x v="8"/>
    <s v="technology/wearables"/>
  </r>
  <r>
    <n v="447"/>
    <s v="Harrington-Harper"/>
    <s v="Self-enabling next generation algorithm"/>
    <n v="155200"/>
    <n v="37754"/>
    <x v="3"/>
    <n v="0.24326030927835052"/>
    <n v="43"/>
    <n v="439"/>
    <x v="4"/>
    <s v="GBP"/>
    <x v="424"/>
    <n v="1515045600"/>
    <x v="424"/>
    <x v="425"/>
    <b v="0"/>
    <b v="0"/>
    <x v="4"/>
    <x v="19"/>
    <s v="film &amp; video/television"/>
  </r>
  <r>
    <n v="448"/>
    <s v="Price and Sons"/>
    <s v="Object-based demand-driven strategy"/>
    <n v="89900"/>
    <n v="45384"/>
    <x v="0"/>
    <n v="0.50482758620689661"/>
    <n v="37.507438016528923"/>
    <n v="605"/>
    <x v="1"/>
    <s v="USD"/>
    <x v="425"/>
    <n v="1366088400"/>
    <x v="425"/>
    <x v="426"/>
    <b v="0"/>
    <b v="1"/>
    <x v="6"/>
    <x v="11"/>
    <s v="games/video games"/>
  </r>
  <r>
    <n v="449"/>
    <s v="Cuevas-Morales"/>
    <s v="Public-key coherent ability"/>
    <n v="900"/>
    <n v="8703"/>
    <x v="1"/>
    <n v="9.67"/>
    <n v="50.598837209302324"/>
    <n v="86"/>
    <x v="3"/>
    <s v="DKK"/>
    <x v="426"/>
    <n v="1553317200"/>
    <x v="426"/>
    <x v="427"/>
    <b v="0"/>
    <b v="0"/>
    <x v="6"/>
    <x v="11"/>
    <s v="games/video games"/>
  </r>
  <r>
    <n v="450"/>
    <s v="Delgado-Hatfield"/>
    <s v="Up-sized composite success"/>
    <n v="100"/>
    <n v="4"/>
    <x v="0"/>
    <n v="0.04"/>
    <n v="2"/>
    <n v="1"/>
    <x v="0"/>
    <s v="CAD"/>
    <x v="427"/>
    <n v="1542088800"/>
    <x v="427"/>
    <x v="428"/>
    <b v="0"/>
    <b v="0"/>
    <x v="4"/>
    <x v="10"/>
    <s v="film &amp; video/animation"/>
  </r>
  <r>
    <n v="451"/>
    <s v="Padilla-Porter"/>
    <s v="Innovative exuding matrix"/>
    <n v="148400"/>
    <n v="182302"/>
    <x v="1"/>
    <n v="1.2284501347708894"/>
    <n v="14.500636334712059"/>
    <n v="6286"/>
    <x v="1"/>
    <s v="USD"/>
    <x v="428"/>
    <n v="1503118800"/>
    <x v="428"/>
    <x v="429"/>
    <b v="0"/>
    <b v="0"/>
    <x v="1"/>
    <x v="1"/>
    <s v="music/rock"/>
  </r>
  <r>
    <n v="452"/>
    <s v="Morris Group"/>
    <s v="Realigned impactful artificial intelligence"/>
    <n v="4800"/>
    <n v="3045"/>
    <x v="0"/>
    <n v="0.63437500000000002"/>
    <n v="49.112903225806448"/>
    <n v="31"/>
    <x v="1"/>
    <s v="USD"/>
    <x v="429"/>
    <n v="1278478800"/>
    <x v="429"/>
    <x v="430"/>
    <b v="0"/>
    <b v="0"/>
    <x v="4"/>
    <x v="6"/>
    <s v="film &amp; video/drama"/>
  </r>
  <r>
    <n v="453"/>
    <s v="Saunders Ltd"/>
    <s v="Multi-layered multi-tasking secured line"/>
    <n v="182400"/>
    <n v="102749"/>
    <x v="0"/>
    <n v="0.56331688596491225"/>
    <n v="43.500846740050804"/>
    <n v="1181"/>
    <x v="1"/>
    <s v="USD"/>
    <x v="411"/>
    <n v="1484114400"/>
    <x v="411"/>
    <x v="431"/>
    <b v="0"/>
    <b v="0"/>
    <x v="4"/>
    <x v="22"/>
    <s v="film &amp; video/science fiction"/>
  </r>
  <r>
    <n v="454"/>
    <s v="Woods Inc"/>
    <s v="Upgradable upward-trending portal"/>
    <n v="4000"/>
    <n v="1763"/>
    <x v="0"/>
    <n v="0.44074999999999998"/>
    <n v="22.602564102564102"/>
    <n v="39"/>
    <x v="1"/>
    <s v="USD"/>
    <x v="430"/>
    <n v="1385445600"/>
    <x v="430"/>
    <x v="432"/>
    <b v="0"/>
    <b v="1"/>
    <x v="4"/>
    <x v="6"/>
    <s v="film &amp; video/drama"/>
  </r>
  <r>
    <n v="455"/>
    <s v="Villanueva, Wright and Richardson"/>
    <s v="Profit-focused global product"/>
    <n v="116500"/>
    <n v="137904"/>
    <x v="1"/>
    <n v="1.1837253218884121"/>
    <n v="18.500670780788838"/>
    <n v="3727"/>
    <x v="1"/>
    <s v="USD"/>
    <x v="431"/>
    <n v="1318741200"/>
    <x v="431"/>
    <x v="433"/>
    <b v="0"/>
    <b v="0"/>
    <x v="3"/>
    <x v="3"/>
    <s v="theater/plays"/>
  </r>
  <r>
    <n v="456"/>
    <s v="Wilson, Brooks and Clark"/>
    <s v="Operative well-modulated data-warehouse"/>
    <n v="146400"/>
    <n v="152438"/>
    <x v="1"/>
    <n v="1.041243169398907"/>
    <n v="47.488473520249222"/>
    <n v="1605"/>
    <x v="1"/>
    <s v="USD"/>
    <x v="432"/>
    <n v="1518242400"/>
    <x v="432"/>
    <x v="434"/>
    <b v="0"/>
    <b v="1"/>
    <x v="1"/>
    <x v="7"/>
    <s v="music/indie rock"/>
  </r>
  <r>
    <n v="457"/>
    <s v="Sheppard, Smith and Spence"/>
    <s v="Cloned asymmetric functionalities"/>
    <n v="5000"/>
    <n v="1332"/>
    <x v="0"/>
    <n v="0.26640000000000003"/>
    <n v="14.478260869565217"/>
    <n v="46"/>
    <x v="1"/>
    <s v="USD"/>
    <x v="433"/>
    <n v="1476594000"/>
    <x v="433"/>
    <x v="435"/>
    <b v="0"/>
    <b v="0"/>
    <x v="3"/>
    <x v="3"/>
    <s v="theater/plays"/>
  </r>
  <r>
    <n v="458"/>
    <s v="Wise, Thompson and Allen"/>
    <s v="Pre-emptive neutral portal"/>
    <n v="33800"/>
    <n v="118706"/>
    <x v="1"/>
    <n v="3.5120118343195266"/>
    <n v="27.996698113207547"/>
    <n v="2120"/>
    <x v="1"/>
    <s v="USD"/>
    <x v="434"/>
    <n v="1273554000"/>
    <x v="434"/>
    <x v="436"/>
    <b v="0"/>
    <b v="0"/>
    <x v="3"/>
    <x v="3"/>
    <s v="theater/plays"/>
  </r>
  <r>
    <n v="459"/>
    <s v="Lane, Ryan and Chapman"/>
    <s v="Switchable demand-driven help-desk"/>
    <n v="6300"/>
    <n v="5674"/>
    <x v="0"/>
    <n v="0.90063492063492068"/>
    <n v="27.019047619047619"/>
    <n v="105"/>
    <x v="1"/>
    <s v="USD"/>
    <x v="435"/>
    <n v="1421906400"/>
    <x v="435"/>
    <x v="437"/>
    <b v="0"/>
    <b v="0"/>
    <x v="4"/>
    <x v="4"/>
    <s v="film &amp; video/documentary"/>
  </r>
  <r>
    <n v="460"/>
    <s v="Rich, Alvarez and King"/>
    <s v="Business-focused static ability"/>
    <n v="2400"/>
    <n v="4119"/>
    <x v="1"/>
    <n v="1.7162500000000001"/>
    <n v="41.19"/>
    <n v="50"/>
    <x v="1"/>
    <s v="USD"/>
    <x v="8"/>
    <n v="1281589200"/>
    <x v="8"/>
    <x v="438"/>
    <b v="0"/>
    <b v="0"/>
    <x v="3"/>
    <x v="3"/>
    <s v="theater/plays"/>
  </r>
  <r>
    <n v="461"/>
    <s v="Terry-Salinas"/>
    <s v="Networked secondary structure"/>
    <n v="98800"/>
    <n v="139354"/>
    <x v="1"/>
    <n v="1.4104655870445344"/>
    <n v="33.498557692307692"/>
    <n v="2080"/>
    <x v="1"/>
    <s v="USD"/>
    <x v="436"/>
    <n v="1400389200"/>
    <x v="436"/>
    <x v="439"/>
    <b v="0"/>
    <b v="0"/>
    <x v="4"/>
    <x v="6"/>
    <s v="film &amp; video/drama"/>
  </r>
  <r>
    <n v="462"/>
    <s v="Wang-Rodriguez"/>
    <s v="Total multimedia website"/>
    <n v="188800"/>
    <n v="57734"/>
    <x v="0"/>
    <n v="0.30579449152542371"/>
    <n v="53.95700934579439"/>
    <n v="535"/>
    <x v="1"/>
    <s v="USD"/>
    <x v="385"/>
    <n v="1362808800"/>
    <x v="385"/>
    <x v="440"/>
    <b v="0"/>
    <b v="0"/>
    <x v="6"/>
    <x v="20"/>
    <s v="games/mobile games"/>
  </r>
  <r>
    <n v="463"/>
    <s v="Mckee-Hill"/>
    <s v="Cross-platform upward-trending parallelism"/>
    <n v="134300"/>
    <n v="145265"/>
    <x v="1"/>
    <n v="1.0816455696202532"/>
    <n v="34.504750593824227"/>
    <n v="2105"/>
    <x v="1"/>
    <s v="USD"/>
    <x v="437"/>
    <n v="1388815200"/>
    <x v="437"/>
    <x v="441"/>
    <b v="0"/>
    <b v="0"/>
    <x v="4"/>
    <x v="10"/>
    <s v="film &amp; video/animation"/>
  </r>
  <r>
    <n v="464"/>
    <s v="Gomez LLC"/>
    <s v="Pre-emptive mission-critical hardware"/>
    <n v="71200"/>
    <n v="95020"/>
    <x v="1"/>
    <n v="1.3345505617977529"/>
    <n v="19.503284072249588"/>
    <n v="2436"/>
    <x v="1"/>
    <s v="USD"/>
    <x v="438"/>
    <n v="1519538400"/>
    <x v="438"/>
    <x v="442"/>
    <b v="0"/>
    <b v="0"/>
    <x v="3"/>
    <x v="3"/>
    <s v="theater/plays"/>
  </r>
  <r>
    <n v="465"/>
    <s v="Gonzalez-Robbins"/>
    <s v="Up-sized responsive protocol"/>
    <n v="4700"/>
    <n v="8829"/>
    <x v="1"/>
    <n v="1.8785106382978722"/>
    <n v="55.181249999999999"/>
    <n v="80"/>
    <x v="1"/>
    <s v="USD"/>
    <x v="439"/>
    <n v="1517810400"/>
    <x v="439"/>
    <x v="443"/>
    <b v="0"/>
    <b v="0"/>
    <x v="5"/>
    <x v="18"/>
    <s v="publishing/translations"/>
  </r>
  <r>
    <n v="466"/>
    <s v="Obrien and Sons"/>
    <s v="Pre-emptive transitional frame"/>
    <n v="1200"/>
    <n v="3984"/>
    <x v="1"/>
    <n v="3.32"/>
    <n v="47.428571428571431"/>
    <n v="42"/>
    <x v="1"/>
    <s v="USD"/>
    <x v="440"/>
    <n v="1370581200"/>
    <x v="440"/>
    <x v="444"/>
    <b v="0"/>
    <b v="1"/>
    <x v="2"/>
    <x v="8"/>
    <s v="technology/wearables"/>
  </r>
  <r>
    <n v="467"/>
    <s v="Shaw Ltd"/>
    <s v="Profit-focused content-based application"/>
    <n v="1400"/>
    <n v="8053"/>
    <x v="1"/>
    <n v="5.7521428571428572"/>
    <n v="28.967625899280577"/>
    <n v="139"/>
    <x v="0"/>
    <s v="CAD"/>
    <x v="441"/>
    <n v="1448863200"/>
    <x v="441"/>
    <x v="445"/>
    <b v="0"/>
    <b v="1"/>
    <x v="2"/>
    <x v="2"/>
    <s v="technology/web"/>
  </r>
  <r>
    <n v="468"/>
    <s v="Hughes Inc"/>
    <s v="Streamlined neutral analyzer"/>
    <n v="4000"/>
    <n v="1620"/>
    <x v="0"/>
    <n v="0.40500000000000003"/>
    <n v="50.625"/>
    <n v="16"/>
    <x v="1"/>
    <s v="USD"/>
    <x v="442"/>
    <n v="1556600400"/>
    <x v="442"/>
    <x v="368"/>
    <b v="0"/>
    <b v="0"/>
    <x v="3"/>
    <x v="3"/>
    <s v="theater/plays"/>
  </r>
  <r>
    <n v="469"/>
    <s v="Olsen-Ryan"/>
    <s v="Assimilated neutral utilization"/>
    <n v="5600"/>
    <n v="10328"/>
    <x v="1"/>
    <n v="1.8442857142857143"/>
    <n v="32.477987421383645"/>
    <n v="159"/>
    <x v="1"/>
    <s v="USD"/>
    <x v="443"/>
    <n v="1432098000"/>
    <x v="443"/>
    <x v="446"/>
    <b v="0"/>
    <b v="0"/>
    <x v="4"/>
    <x v="6"/>
    <s v="film &amp; video/drama"/>
  </r>
  <r>
    <n v="470"/>
    <s v="Grimes, Holland and Sloan"/>
    <s v="Extended dedicated archive"/>
    <n v="3600"/>
    <n v="10289"/>
    <x v="1"/>
    <n v="2.8580555555555556"/>
    <n v="13.50262467191601"/>
    <n v="381"/>
    <x v="1"/>
    <s v="USD"/>
    <x v="315"/>
    <n v="1482127200"/>
    <x v="315"/>
    <x v="447"/>
    <b v="0"/>
    <b v="0"/>
    <x v="2"/>
    <x v="8"/>
    <s v="technology/wearables"/>
  </r>
  <r>
    <n v="471"/>
    <s v="Perry and Sons"/>
    <s v="Configurable static help-desk"/>
    <n v="3100"/>
    <n v="9889"/>
    <x v="1"/>
    <n v="3.19"/>
    <n v="25.487113402061855"/>
    <n v="194"/>
    <x v="4"/>
    <s v="GBP"/>
    <x v="444"/>
    <n v="1335934800"/>
    <x v="444"/>
    <x v="448"/>
    <b v="0"/>
    <b v="1"/>
    <x v="0"/>
    <x v="0"/>
    <s v="food/food trucks"/>
  </r>
  <r>
    <n v="472"/>
    <s v="Turner, Young and Collins"/>
    <s v="Self-enabling clear-thinking framework"/>
    <n v="153800"/>
    <n v="60342"/>
    <x v="0"/>
    <n v="0.39234070221066319"/>
    <n v="52.471304347826084"/>
    <n v="575"/>
    <x v="1"/>
    <s v="USD"/>
    <x v="445"/>
    <n v="1556946000"/>
    <x v="445"/>
    <x v="178"/>
    <b v="0"/>
    <b v="0"/>
    <x v="1"/>
    <x v="1"/>
    <s v="music/rock"/>
  </r>
  <r>
    <n v="473"/>
    <s v="Richardson Inc"/>
    <s v="Assimilated fault-tolerant capacity"/>
    <n v="5000"/>
    <n v="8907"/>
    <x v="1"/>
    <n v="1.7814000000000001"/>
    <n v="42.014150943396224"/>
    <n v="106"/>
    <x v="1"/>
    <s v="USD"/>
    <x v="446"/>
    <n v="1530075600"/>
    <x v="446"/>
    <x v="449"/>
    <b v="0"/>
    <b v="0"/>
    <x v="1"/>
    <x v="5"/>
    <s v="music/electric music"/>
  </r>
  <r>
    <n v="474"/>
    <s v="Santos-Young"/>
    <s v="Enhanced neutral ability"/>
    <n v="4000"/>
    <n v="14606"/>
    <x v="1"/>
    <n v="3.6515"/>
    <n v="51.429577464788736"/>
    <n v="142"/>
    <x v="1"/>
    <s v="USD"/>
    <x v="447"/>
    <n v="1418796000"/>
    <x v="447"/>
    <x v="450"/>
    <b v="0"/>
    <b v="0"/>
    <x v="4"/>
    <x v="19"/>
    <s v="film &amp; video/television"/>
  </r>
  <r>
    <n v="475"/>
    <s v="Nichols Ltd"/>
    <s v="Function-based attitude-oriented groupware"/>
    <n v="7400"/>
    <n v="8432"/>
    <x v="1"/>
    <n v="1.1394594594594594"/>
    <n v="19.981042654028435"/>
    <n v="211"/>
    <x v="1"/>
    <s v="USD"/>
    <x v="448"/>
    <n v="1372482000"/>
    <x v="448"/>
    <x v="451"/>
    <b v="0"/>
    <b v="1"/>
    <x v="5"/>
    <x v="18"/>
    <s v="publishing/translations"/>
  </r>
  <r>
    <n v="476"/>
    <s v="Murphy PLC"/>
    <s v="Optional solution-oriented instruction set"/>
    <n v="191500"/>
    <n v="57122"/>
    <x v="0"/>
    <n v="0.29828720626631855"/>
    <n v="25.500892857142858"/>
    <n v="1120"/>
    <x v="1"/>
    <s v="USD"/>
    <x v="342"/>
    <n v="1534395600"/>
    <x v="342"/>
    <x v="452"/>
    <b v="0"/>
    <b v="0"/>
    <x v="5"/>
    <x v="13"/>
    <s v="publishing/fiction"/>
  </r>
  <r>
    <n v="477"/>
    <s v="Hogan, Porter and Rivera"/>
    <s v="Organic object-oriented core"/>
    <n v="8500"/>
    <n v="4613"/>
    <x v="0"/>
    <n v="0.54270588235294115"/>
    <n v="20.411504424778762"/>
    <n v="113"/>
    <x v="1"/>
    <s v="USD"/>
    <x v="449"/>
    <n v="1311397200"/>
    <x v="449"/>
    <x v="453"/>
    <b v="0"/>
    <b v="0"/>
    <x v="4"/>
    <x v="22"/>
    <s v="film &amp; video/science fiction"/>
  </r>
  <r>
    <n v="478"/>
    <s v="Lyons LLC"/>
    <s v="Balanced impactful circuit"/>
    <n v="68800"/>
    <n v="162603"/>
    <x v="1"/>
    <n v="2.3634156976744185"/>
    <n v="29.499818577648767"/>
    <n v="2756"/>
    <x v="1"/>
    <s v="USD"/>
    <x v="450"/>
    <n v="1426914000"/>
    <x v="450"/>
    <x v="454"/>
    <b v="0"/>
    <b v="0"/>
    <x v="2"/>
    <x v="8"/>
    <s v="technology/wearables"/>
  </r>
  <r>
    <n v="479"/>
    <s v="Long-Greene"/>
    <s v="Future-proofed heuristic encryption"/>
    <n v="2400"/>
    <n v="12310"/>
    <x v="1"/>
    <n v="5.1291666666666664"/>
    <n v="35.578034682080926"/>
    <n v="173"/>
    <x v="4"/>
    <s v="GBP"/>
    <x v="451"/>
    <n v="1501477200"/>
    <x v="451"/>
    <x v="455"/>
    <b v="0"/>
    <b v="0"/>
    <x v="0"/>
    <x v="0"/>
    <s v="food/food trucks"/>
  </r>
  <r>
    <n v="480"/>
    <s v="Robles-Hudson"/>
    <s v="Balanced bifurcated leverage"/>
    <n v="8600"/>
    <n v="8656"/>
    <x v="1"/>
    <n v="1.0065116279069768"/>
    <n v="49.747126436781606"/>
    <n v="87"/>
    <x v="1"/>
    <s v="USD"/>
    <x v="452"/>
    <n v="1269061200"/>
    <x v="452"/>
    <x v="456"/>
    <b v="0"/>
    <b v="1"/>
    <x v="7"/>
    <x v="14"/>
    <s v="photography/photography books"/>
  </r>
  <r>
    <n v="481"/>
    <s v="Mcclure LLC"/>
    <s v="Sharable discrete budgetary management"/>
    <n v="196600"/>
    <n v="159931"/>
    <x v="0"/>
    <n v="0.81348423194303154"/>
    <n v="51.993172951885569"/>
    <n v="1538"/>
    <x v="1"/>
    <s v="USD"/>
    <x v="453"/>
    <n v="1415772000"/>
    <x v="453"/>
    <x v="457"/>
    <b v="0"/>
    <b v="1"/>
    <x v="3"/>
    <x v="3"/>
    <s v="theater/plays"/>
  </r>
  <r>
    <n v="482"/>
    <s v="Martin, Russell and Baker"/>
    <s v="Focused solution-oriented instruction set"/>
    <n v="4200"/>
    <n v="689"/>
    <x v="0"/>
    <n v="0.16404761904761905"/>
    <n v="38.277777777777779"/>
    <n v="9"/>
    <x v="1"/>
    <s v="USD"/>
    <x v="454"/>
    <n v="1331013600"/>
    <x v="454"/>
    <x v="458"/>
    <b v="0"/>
    <b v="1"/>
    <x v="5"/>
    <x v="13"/>
    <s v="publishing/fiction"/>
  </r>
  <r>
    <n v="483"/>
    <s v="Rice-Parker"/>
    <s v="Down-sized actuating infrastructure"/>
    <n v="91400"/>
    <n v="48236"/>
    <x v="0"/>
    <n v="0.52774617067833696"/>
    <n v="43.534296028880867"/>
    <n v="554"/>
    <x v="1"/>
    <s v="USD"/>
    <x v="455"/>
    <n v="1576735200"/>
    <x v="455"/>
    <x v="459"/>
    <b v="0"/>
    <b v="0"/>
    <x v="3"/>
    <x v="3"/>
    <s v="theater/plays"/>
  </r>
  <r>
    <n v="484"/>
    <s v="Landry Inc"/>
    <s v="Synergistic cohesive adapter"/>
    <n v="29600"/>
    <n v="77021"/>
    <x v="1"/>
    <n v="2.6020608108108108"/>
    <n v="24.497773536895675"/>
    <n v="1572"/>
    <x v="4"/>
    <s v="GBP"/>
    <x v="456"/>
    <n v="1411362000"/>
    <x v="456"/>
    <x v="460"/>
    <b v="0"/>
    <b v="1"/>
    <x v="0"/>
    <x v="0"/>
    <s v="food/food trucks"/>
  </r>
  <r>
    <n v="485"/>
    <s v="Richards-Davis"/>
    <s v="Quality-focused mission-critical structure"/>
    <n v="90600"/>
    <n v="27844"/>
    <x v="0"/>
    <n v="0.30732891832229581"/>
    <n v="21.484567901234566"/>
    <n v="648"/>
    <x v="4"/>
    <s v="GBP"/>
    <x v="457"/>
    <n v="1563685200"/>
    <x v="457"/>
    <x v="461"/>
    <b v="0"/>
    <b v="0"/>
    <x v="3"/>
    <x v="3"/>
    <s v="theater/plays"/>
  </r>
  <r>
    <n v="486"/>
    <s v="Davis, Cox and Fox"/>
    <s v="Compatible exuding Graphical User Interface"/>
    <n v="5200"/>
    <n v="702"/>
    <x v="0"/>
    <n v="0.13500000000000001"/>
    <n v="16.714285714285715"/>
    <n v="21"/>
    <x v="4"/>
    <s v="GBP"/>
    <x v="458"/>
    <n v="1521867600"/>
    <x v="458"/>
    <x v="462"/>
    <b v="0"/>
    <b v="1"/>
    <x v="5"/>
    <x v="18"/>
    <s v="publishing/translations"/>
  </r>
  <r>
    <n v="487"/>
    <s v="Smith-Wallace"/>
    <s v="Monitored 24/7 time-frame"/>
    <n v="110300"/>
    <n v="197024"/>
    <x v="1"/>
    <n v="1.7862556663644606"/>
    <n v="41.991474850809887"/>
    <n v="2346"/>
    <x v="1"/>
    <s v="USD"/>
    <x v="459"/>
    <n v="1495515600"/>
    <x v="459"/>
    <x v="463"/>
    <b v="0"/>
    <b v="0"/>
    <x v="3"/>
    <x v="3"/>
    <s v="theater/plays"/>
  </r>
  <r>
    <n v="488"/>
    <s v="Cordova, Shaw and Wang"/>
    <s v="Virtual secondary open architecture"/>
    <n v="5300"/>
    <n v="11663"/>
    <x v="1"/>
    <n v="2.2005660377358489"/>
    <n v="50.708695652173915"/>
    <n v="115"/>
    <x v="1"/>
    <s v="USD"/>
    <x v="460"/>
    <n v="1455948000"/>
    <x v="460"/>
    <x v="464"/>
    <b v="0"/>
    <b v="0"/>
    <x v="3"/>
    <x v="3"/>
    <s v="theater/plays"/>
  </r>
  <r>
    <n v="489"/>
    <s v="Clark Inc"/>
    <s v="Down-sized mobile time-frame"/>
    <n v="9200"/>
    <n v="9339"/>
    <x v="1"/>
    <n v="1.015108695652174"/>
    <n v="54.935294117647061"/>
    <n v="85"/>
    <x v="6"/>
    <s v="EUR"/>
    <x v="461"/>
    <n v="1282366800"/>
    <x v="461"/>
    <x v="465"/>
    <b v="0"/>
    <b v="0"/>
    <x v="2"/>
    <x v="8"/>
    <s v="technology/wearables"/>
  </r>
  <r>
    <n v="490"/>
    <s v="Young and Sons"/>
    <s v="Innovative disintermediate encryption"/>
    <n v="2400"/>
    <n v="4596"/>
    <x v="1"/>
    <n v="1.915"/>
    <n v="15.958333333333334"/>
    <n v="144"/>
    <x v="1"/>
    <s v="USD"/>
    <x v="462"/>
    <n v="1574575200"/>
    <x v="462"/>
    <x v="466"/>
    <b v="0"/>
    <b v="0"/>
    <x v="8"/>
    <x v="23"/>
    <s v="journalism/audio"/>
  </r>
  <r>
    <n v="491"/>
    <s v="Henson PLC"/>
    <s v="Universal contextually-based knowledgebase"/>
    <n v="56800"/>
    <n v="173437"/>
    <x v="1"/>
    <n v="3.0534683098591549"/>
    <n v="35.496725337699552"/>
    <n v="2443"/>
    <x v="1"/>
    <s v="USD"/>
    <x v="463"/>
    <n v="1374901200"/>
    <x v="463"/>
    <x v="467"/>
    <b v="0"/>
    <b v="1"/>
    <x v="0"/>
    <x v="0"/>
    <s v="food/food trucks"/>
  </r>
  <r>
    <n v="492"/>
    <s v="Garcia Group"/>
    <s v="Persevering interactive matrix"/>
    <n v="191000"/>
    <n v="45831"/>
    <x v="3"/>
    <n v="0.23995287958115183"/>
    <n v="38.51344537815126"/>
    <n v="595"/>
    <x v="1"/>
    <s v="USD"/>
    <x v="464"/>
    <n v="1278910800"/>
    <x v="464"/>
    <x v="468"/>
    <b v="1"/>
    <b v="1"/>
    <x v="4"/>
    <x v="12"/>
    <s v="film &amp; video/shorts"/>
  </r>
  <r>
    <n v="493"/>
    <s v="Adams, Walker and Wong"/>
    <s v="Seamless background framework"/>
    <n v="900"/>
    <n v="6514"/>
    <x v="1"/>
    <n v="7.2377777777777776"/>
    <n v="50.890625"/>
    <n v="64"/>
    <x v="1"/>
    <s v="USD"/>
    <x v="465"/>
    <n v="1562907600"/>
    <x v="465"/>
    <x v="469"/>
    <b v="0"/>
    <b v="0"/>
    <x v="7"/>
    <x v="14"/>
    <s v="photography/photography books"/>
  </r>
  <r>
    <n v="494"/>
    <s v="Hopkins-Browning"/>
    <s v="Balanced upward-trending productivity"/>
    <n v="2500"/>
    <n v="13684"/>
    <x v="1"/>
    <n v="5.4736000000000002"/>
    <n v="25.529850746268657"/>
    <n v="268"/>
    <x v="1"/>
    <s v="USD"/>
    <x v="466"/>
    <n v="1332478800"/>
    <x v="466"/>
    <x v="470"/>
    <b v="0"/>
    <b v="0"/>
    <x v="2"/>
    <x v="8"/>
    <s v="technology/wearables"/>
  </r>
  <r>
    <n v="495"/>
    <s v="Bell, Edwards and Andersen"/>
    <s v="Centralized clear-thinking solution"/>
    <n v="3200"/>
    <n v="13264"/>
    <x v="1"/>
    <n v="4.1449999999999996"/>
    <n v="34.01025641025641"/>
    <n v="195"/>
    <x v="3"/>
    <s v="DKK"/>
    <x v="467"/>
    <n v="1402722000"/>
    <x v="467"/>
    <x v="471"/>
    <b v="0"/>
    <b v="0"/>
    <x v="3"/>
    <x v="3"/>
    <s v="theater/plays"/>
  </r>
  <r>
    <n v="496"/>
    <s v="Morales Group"/>
    <s v="Optimized bi-directional extranet"/>
    <n v="183800"/>
    <n v="1667"/>
    <x v="0"/>
    <n v="9.0696409140369975E-3"/>
    <n v="15.435185185185185"/>
    <n v="54"/>
    <x v="1"/>
    <s v="USD"/>
    <x v="468"/>
    <n v="1496811600"/>
    <x v="468"/>
    <x v="472"/>
    <b v="0"/>
    <b v="0"/>
    <x v="4"/>
    <x v="10"/>
    <s v="film &amp; video/animation"/>
  </r>
  <r>
    <n v="497"/>
    <s v="Lucero Group"/>
    <s v="Intuitive actuating benchmark"/>
    <n v="9800"/>
    <n v="3349"/>
    <x v="0"/>
    <n v="0.34173469387755101"/>
    <n v="13.954166666666667"/>
    <n v="120"/>
    <x v="1"/>
    <s v="USD"/>
    <x v="469"/>
    <n v="1482213600"/>
    <x v="469"/>
    <x v="473"/>
    <b v="0"/>
    <b v="1"/>
    <x v="2"/>
    <x v="8"/>
    <s v="technology/wearables"/>
  </r>
  <r>
    <n v="498"/>
    <s v="Smith, Brown and Davis"/>
    <s v="Devolved background project"/>
    <n v="193400"/>
    <n v="46317"/>
    <x v="0"/>
    <n v="0.239488107549121"/>
    <n v="39.997409326424872"/>
    <n v="579"/>
    <x v="3"/>
    <s v="DKK"/>
    <x v="470"/>
    <n v="1420264800"/>
    <x v="470"/>
    <x v="474"/>
    <b v="0"/>
    <b v="0"/>
    <x v="2"/>
    <x v="2"/>
    <s v="technology/web"/>
  </r>
  <r>
    <n v="499"/>
    <s v="Hunt Group"/>
    <s v="Reverse-engineered executive emulation"/>
    <n v="163800"/>
    <n v="78743"/>
    <x v="0"/>
    <n v="0.48072649572649573"/>
    <n v="19.001689189189189"/>
    <n v="2072"/>
    <x v="1"/>
    <s v="USD"/>
    <x v="471"/>
    <n v="1458450000"/>
    <x v="471"/>
    <x v="475"/>
    <b v="0"/>
    <b v="1"/>
    <x v="4"/>
    <x v="4"/>
    <s v="film &amp; video/documentary"/>
  </r>
  <r>
    <n v="500"/>
    <s v="Valdez Ltd"/>
    <s v="Team-oriented clear-thinking matrix"/>
    <n v="100"/>
    <n v="0"/>
    <x v="0"/>
    <n v="0"/>
    <e v="#DIV/0!"/>
    <n v="0"/>
    <x v="1"/>
    <s v="USD"/>
    <x v="472"/>
    <n v="1369803600"/>
    <x v="472"/>
    <x v="380"/>
    <b v="0"/>
    <b v="1"/>
    <x v="3"/>
    <x v="3"/>
    <s v="theater/plays"/>
  </r>
  <r>
    <n v="501"/>
    <s v="Mccann-Le"/>
    <s v="Focused coherent methodology"/>
    <n v="153600"/>
    <n v="107743"/>
    <x v="0"/>
    <n v="0.70145182291666663"/>
    <n v="29.995267260579066"/>
    <n v="1796"/>
    <x v="1"/>
    <s v="USD"/>
    <x v="473"/>
    <n v="1363237200"/>
    <x v="473"/>
    <x v="353"/>
    <b v="0"/>
    <b v="0"/>
    <x v="4"/>
    <x v="4"/>
    <s v="film &amp; video/documentary"/>
  </r>
  <r>
    <n v="502"/>
    <s v="Johnson Inc"/>
    <s v="Reduced context-sensitive complexity"/>
    <n v="1300"/>
    <n v="6889"/>
    <x v="1"/>
    <n v="5.2992307692307694"/>
    <n v="18.518817204301076"/>
    <n v="186"/>
    <x v="2"/>
    <s v="AUD"/>
    <x v="474"/>
    <n v="1345870800"/>
    <x v="474"/>
    <x v="476"/>
    <b v="0"/>
    <b v="1"/>
    <x v="6"/>
    <x v="11"/>
    <s v="games/video games"/>
  </r>
  <r>
    <n v="503"/>
    <s v="Collins LLC"/>
    <s v="Decentralized 4thgeneration time-frame"/>
    <n v="25500"/>
    <n v="45983"/>
    <x v="1"/>
    <n v="1.8032549019607844"/>
    <n v="49.981521739130436"/>
    <n v="460"/>
    <x v="1"/>
    <s v="USD"/>
    <x v="72"/>
    <n v="1437454800"/>
    <x v="72"/>
    <x v="477"/>
    <b v="0"/>
    <b v="0"/>
    <x v="4"/>
    <x v="6"/>
    <s v="film &amp; video/drama"/>
  </r>
  <r>
    <n v="504"/>
    <s v="Smith-Miller"/>
    <s v="De-engineered cohesive moderator"/>
    <n v="7500"/>
    <n v="6924"/>
    <x v="0"/>
    <n v="0.92320000000000002"/>
    <n v="55.838709677419352"/>
    <n v="62"/>
    <x v="6"/>
    <s v="EUR"/>
    <x v="443"/>
    <n v="1432011600"/>
    <x v="443"/>
    <x v="478"/>
    <b v="0"/>
    <b v="0"/>
    <x v="1"/>
    <x v="1"/>
    <s v="music/rock"/>
  </r>
  <r>
    <n v="505"/>
    <s v="Jensen-Vargas"/>
    <s v="Ameliorated explicit parallelism"/>
    <n v="89900"/>
    <n v="12497"/>
    <x v="0"/>
    <n v="0.13901001112347053"/>
    <n v="18.007204610951007"/>
    <n v="347"/>
    <x v="1"/>
    <s v="USD"/>
    <x v="475"/>
    <n v="1366347600"/>
    <x v="475"/>
    <x v="479"/>
    <b v="0"/>
    <b v="1"/>
    <x v="5"/>
    <x v="15"/>
    <s v="publishing/radio &amp; podcasts"/>
  </r>
  <r>
    <n v="506"/>
    <s v="Robles, Bell and Gonzalez"/>
    <s v="Customizable background monitoring"/>
    <n v="18000"/>
    <n v="166874"/>
    <x v="1"/>
    <n v="9.2707777777777771"/>
    <n v="33.005142405063289"/>
    <n v="2528"/>
    <x v="1"/>
    <s v="USD"/>
    <x v="81"/>
    <n v="1512885600"/>
    <x v="81"/>
    <x v="480"/>
    <b v="0"/>
    <b v="1"/>
    <x v="3"/>
    <x v="3"/>
    <s v="theater/plays"/>
  </r>
  <r>
    <n v="507"/>
    <s v="Turner, Miller and Francis"/>
    <s v="Compatible well-modulated budgetary management"/>
    <n v="2100"/>
    <n v="837"/>
    <x v="0"/>
    <n v="0.39857142857142858"/>
    <n v="22.026315789473685"/>
    <n v="19"/>
    <x v="1"/>
    <s v="USD"/>
    <x v="476"/>
    <n v="1369717200"/>
    <x v="476"/>
    <x v="481"/>
    <b v="0"/>
    <b v="1"/>
    <x v="2"/>
    <x v="2"/>
    <s v="technology/web"/>
  </r>
  <r>
    <n v="508"/>
    <s v="Roberts Group"/>
    <s v="Up-sized radical pricing structure"/>
    <n v="172700"/>
    <n v="193820"/>
    <x v="1"/>
    <n v="1.1222929936305732"/>
    <n v="26.499863275909217"/>
    <n v="3657"/>
    <x v="1"/>
    <s v="USD"/>
    <x v="192"/>
    <n v="1534654800"/>
    <x v="192"/>
    <x v="482"/>
    <b v="0"/>
    <b v="0"/>
    <x v="3"/>
    <x v="3"/>
    <s v="theater/plays"/>
  </r>
  <r>
    <n v="509"/>
    <s v="White LLC"/>
    <s v="Robust zero-defect project"/>
    <n v="168500"/>
    <n v="119510"/>
    <x v="0"/>
    <n v="0.70925816023738875"/>
    <n v="47.5"/>
    <n v="1258"/>
    <x v="1"/>
    <s v="USD"/>
    <x v="477"/>
    <n v="1337058000"/>
    <x v="477"/>
    <x v="483"/>
    <b v="0"/>
    <b v="0"/>
    <x v="3"/>
    <x v="3"/>
    <s v="theater/plays"/>
  </r>
  <r>
    <n v="510"/>
    <s v="Best, Miller and Thomas"/>
    <s v="Re-engineered mobile task-force"/>
    <n v="7800"/>
    <n v="9289"/>
    <x v="1"/>
    <n v="1.1908974358974358"/>
    <n v="35.454198473282446"/>
    <n v="131"/>
    <x v="2"/>
    <s v="AUD"/>
    <x v="478"/>
    <n v="1529816400"/>
    <x v="478"/>
    <x v="484"/>
    <b v="0"/>
    <b v="0"/>
    <x v="4"/>
    <x v="6"/>
    <s v="film &amp; video/drama"/>
  </r>
  <r>
    <n v="511"/>
    <s v="Smith-Mullins"/>
    <s v="User-centric intangible neural-net"/>
    <n v="147800"/>
    <n v="35498"/>
    <x v="0"/>
    <n v="0.24017591339648173"/>
    <n v="49.030386740331494"/>
    <n v="362"/>
    <x v="1"/>
    <s v="USD"/>
    <x v="479"/>
    <n v="1564894800"/>
    <x v="479"/>
    <x v="265"/>
    <b v="0"/>
    <b v="0"/>
    <x v="3"/>
    <x v="3"/>
    <s v="theater/plays"/>
  </r>
  <r>
    <n v="512"/>
    <s v="Williams-Walsh"/>
    <s v="Organized explicit core"/>
    <n v="9100"/>
    <n v="12678"/>
    <x v="1"/>
    <n v="1.3931868131868133"/>
    <n v="26.523012552301257"/>
    <n v="239"/>
    <x v="1"/>
    <s v="USD"/>
    <x v="480"/>
    <n v="1404622800"/>
    <x v="480"/>
    <x v="485"/>
    <b v="0"/>
    <b v="1"/>
    <x v="6"/>
    <x v="11"/>
    <s v="games/video games"/>
  </r>
  <r>
    <n v="513"/>
    <s v="Harrison, Blackwell and Mendez"/>
    <s v="Synchronized 6thgeneration adapter"/>
    <n v="8300"/>
    <n v="3260"/>
    <x v="3"/>
    <n v="0.39277108433734942"/>
    <n v="46.571428571428569"/>
    <n v="35"/>
    <x v="1"/>
    <s v="USD"/>
    <x v="180"/>
    <n v="1284181200"/>
    <x v="180"/>
    <x v="486"/>
    <b v="0"/>
    <b v="0"/>
    <x v="4"/>
    <x v="19"/>
    <s v="film &amp; video/television"/>
  </r>
  <r>
    <n v="514"/>
    <s v="Sanchez, Bradley and Flores"/>
    <s v="Centralized motivating capacity"/>
    <n v="138700"/>
    <n v="31123"/>
    <x v="3"/>
    <n v="0.22439077144917088"/>
    <n v="29.472537878787879"/>
    <n v="528"/>
    <x v="5"/>
    <s v="CHF"/>
    <x v="481"/>
    <n v="1386741600"/>
    <x v="481"/>
    <x v="412"/>
    <b v="0"/>
    <b v="1"/>
    <x v="1"/>
    <x v="1"/>
    <s v="music/rock"/>
  </r>
  <r>
    <n v="515"/>
    <s v="Cox LLC"/>
    <s v="Phased 24hour flexibility"/>
    <n v="8600"/>
    <n v="4797"/>
    <x v="0"/>
    <n v="0.55779069767441858"/>
    <n v="18.033834586466167"/>
    <n v="133"/>
    <x v="0"/>
    <s v="CAD"/>
    <x v="482"/>
    <n v="1324792800"/>
    <x v="482"/>
    <x v="487"/>
    <b v="0"/>
    <b v="1"/>
    <x v="3"/>
    <x v="3"/>
    <s v="theater/plays"/>
  </r>
  <r>
    <n v="516"/>
    <s v="Morales-Odonnell"/>
    <s v="Exclusive 5thgeneration structure"/>
    <n v="125400"/>
    <n v="53324"/>
    <x v="0"/>
    <n v="0.42523125996810207"/>
    <n v="31.515366430260048"/>
    <n v="846"/>
    <x v="1"/>
    <s v="USD"/>
    <x v="194"/>
    <n v="1284354000"/>
    <x v="194"/>
    <x v="488"/>
    <b v="0"/>
    <b v="0"/>
    <x v="5"/>
    <x v="9"/>
    <s v="publishing/nonfiction"/>
  </r>
  <r>
    <n v="517"/>
    <s v="Ramirez LLC"/>
    <s v="Multi-tiered maximized orchestration"/>
    <n v="5900"/>
    <n v="6608"/>
    <x v="1"/>
    <n v="1.1200000000000001"/>
    <n v="42.358974358974358"/>
    <n v="78"/>
    <x v="1"/>
    <s v="USD"/>
    <x v="483"/>
    <n v="1494392400"/>
    <x v="483"/>
    <x v="489"/>
    <b v="0"/>
    <b v="0"/>
    <x v="0"/>
    <x v="0"/>
    <s v="food/food trucks"/>
  </r>
  <r>
    <n v="518"/>
    <s v="Ramirez Group"/>
    <s v="Open-architected uniform instruction set"/>
    <n v="8800"/>
    <n v="622"/>
    <x v="0"/>
    <n v="7.0681818181818179E-2"/>
    <n v="31.1"/>
    <n v="10"/>
    <x v="1"/>
    <s v="USD"/>
    <x v="484"/>
    <n v="1519538400"/>
    <x v="484"/>
    <x v="442"/>
    <b v="0"/>
    <b v="1"/>
    <x v="4"/>
    <x v="10"/>
    <s v="film &amp; video/animation"/>
  </r>
  <r>
    <n v="519"/>
    <s v="Marsh-Coleman"/>
    <s v="Exclusive asymmetric analyzer"/>
    <n v="177700"/>
    <n v="180802"/>
    <x v="1"/>
    <n v="1.0174563871693867"/>
    <n v="50.987591652566273"/>
    <n v="1773"/>
    <x v="1"/>
    <s v="USD"/>
    <x v="355"/>
    <n v="1421906400"/>
    <x v="355"/>
    <x v="437"/>
    <b v="0"/>
    <b v="1"/>
    <x v="1"/>
    <x v="1"/>
    <s v="music/rock"/>
  </r>
  <r>
    <n v="520"/>
    <s v="Frederick, Jenkins and Collins"/>
    <s v="Organic radical collaboration"/>
    <n v="800"/>
    <n v="3406"/>
    <x v="1"/>
    <n v="4.2575000000000003"/>
    <n v="53.21875"/>
    <n v="32"/>
    <x v="1"/>
    <s v="USD"/>
    <x v="485"/>
    <n v="1555909200"/>
    <x v="485"/>
    <x v="490"/>
    <b v="0"/>
    <b v="0"/>
    <x v="3"/>
    <x v="3"/>
    <s v="theater/plays"/>
  </r>
  <r>
    <n v="521"/>
    <s v="Wilson Ltd"/>
    <s v="Function-based multi-state software"/>
    <n v="7600"/>
    <n v="11061"/>
    <x v="1"/>
    <n v="1.4553947368421052"/>
    <n v="14.987804878048781"/>
    <n v="369"/>
    <x v="1"/>
    <s v="USD"/>
    <x v="486"/>
    <n v="1472446800"/>
    <x v="486"/>
    <x v="491"/>
    <b v="0"/>
    <b v="1"/>
    <x v="4"/>
    <x v="6"/>
    <s v="film &amp; video/drama"/>
  </r>
  <r>
    <n v="522"/>
    <s v="Cline, Peterson and Lowery"/>
    <s v="Innovative static budgetary management"/>
    <n v="50500"/>
    <n v="16389"/>
    <x v="0"/>
    <n v="0.32453465346534655"/>
    <n v="42.903141361256544"/>
    <n v="191"/>
    <x v="1"/>
    <s v="USD"/>
    <x v="487"/>
    <n v="1342328400"/>
    <x v="487"/>
    <x v="163"/>
    <b v="0"/>
    <b v="0"/>
    <x v="4"/>
    <x v="12"/>
    <s v="film &amp; video/shorts"/>
  </r>
  <r>
    <n v="523"/>
    <s v="Underwood, James and Jones"/>
    <s v="Triple-buffered holistic ability"/>
    <n v="900"/>
    <n v="6303"/>
    <x v="1"/>
    <n v="7.003333333333333"/>
    <n v="35.41011235955056"/>
    <n v="89"/>
    <x v="1"/>
    <s v="USD"/>
    <x v="488"/>
    <n v="1268114400"/>
    <x v="488"/>
    <x v="492"/>
    <b v="0"/>
    <b v="0"/>
    <x v="4"/>
    <x v="12"/>
    <s v="film &amp; video/shorts"/>
  </r>
  <r>
    <n v="524"/>
    <s v="Johnson-Contreras"/>
    <s v="Diverse scalable superstructure"/>
    <n v="96700"/>
    <n v="81136"/>
    <x v="0"/>
    <n v="0.83904860392967939"/>
    <n v="20.499242041435068"/>
    <n v="1979"/>
    <x v="1"/>
    <s v="USD"/>
    <x v="489"/>
    <n v="1273381200"/>
    <x v="489"/>
    <x v="493"/>
    <b v="0"/>
    <b v="0"/>
    <x v="3"/>
    <x v="3"/>
    <s v="theater/plays"/>
  </r>
  <r>
    <n v="525"/>
    <s v="Greene, Lloyd and Sims"/>
    <s v="Balanced leadingedge data-warehouse"/>
    <n v="2100"/>
    <n v="1768"/>
    <x v="0"/>
    <n v="0.84190476190476193"/>
    <n v="14.031746031746032"/>
    <n v="63"/>
    <x v="1"/>
    <s v="USD"/>
    <x v="490"/>
    <n v="1290837600"/>
    <x v="490"/>
    <x v="494"/>
    <b v="0"/>
    <b v="0"/>
    <x v="2"/>
    <x v="8"/>
    <s v="technology/wearables"/>
  </r>
  <r>
    <n v="526"/>
    <s v="Smith-Sparks"/>
    <s v="Digitized bandwidth-monitored open architecture"/>
    <n v="8300"/>
    <n v="12944"/>
    <x v="1"/>
    <n v="1.5595180722891566"/>
    <n v="44.027210884353742"/>
    <n v="147"/>
    <x v="1"/>
    <s v="USD"/>
    <x v="312"/>
    <n v="1454306400"/>
    <x v="312"/>
    <x v="495"/>
    <b v="0"/>
    <b v="1"/>
    <x v="3"/>
    <x v="3"/>
    <s v="theater/plays"/>
  </r>
  <r>
    <n v="527"/>
    <s v="Rosario-Smith"/>
    <s v="Enterprise-wide intermediate portal"/>
    <n v="189200"/>
    <n v="188480"/>
    <x v="0"/>
    <n v="0.99619450317124736"/>
    <n v="15.5"/>
    <n v="6080"/>
    <x v="0"/>
    <s v="CAD"/>
    <x v="491"/>
    <n v="1457762400"/>
    <x v="491"/>
    <x v="496"/>
    <b v="0"/>
    <b v="0"/>
    <x v="4"/>
    <x v="10"/>
    <s v="film &amp; video/animation"/>
  </r>
  <r>
    <n v="528"/>
    <s v="Avila, Ford and Welch"/>
    <s v="Focused leadingedge matrix"/>
    <n v="9000"/>
    <n v="7227"/>
    <x v="0"/>
    <n v="0.80300000000000005"/>
    <n v="45.168750000000003"/>
    <n v="80"/>
    <x v="4"/>
    <s v="GBP"/>
    <x v="492"/>
    <n v="1389074400"/>
    <x v="492"/>
    <x v="497"/>
    <b v="0"/>
    <b v="0"/>
    <x v="1"/>
    <x v="7"/>
    <s v="music/indie rock"/>
  </r>
  <r>
    <n v="529"/>
    <s v="Gallegos Inc"/>
    <s v="Seamless logistical encryption"/>
    <n v="5100"/>
    <n v="574"/>
    <x v="0"/>
    <n v="0.11254901960784314"/>
    <n v="31.888888888888889"/>
    <n v="9"/>
    <x v="1"/>
    <s v="USD"/>
    <x v="493"/>
    <n v="1402117200"/>
    <x v="493"/>
    <x v="180"/>
    <b v="0"/>
    <b v="0"/>
    <x v="6"/>
    <x v="11"/>
    <s v="games/video games"/>
  </r>
  <r>
    <n v="530"/>
    <s v="Morrow, Santiago and Soto"/>
    <s v="Stand-alone human-resource workforce"/>
    <n v="105000"/>
    <n v="96328"/>
    <x v="0"/>
    <n v="0.91740952380952379"/>
    <n v="26.997757847533631"/>
    <n v="1784"/>
    <x v="1"/>
    <s v="USD"/>
    <x v="494"/>
    <n v="1284440400"/>
    <x v="494"/>
    <x v="498"/>
    <b v="0"/>
    <b v="1"/>
    <x v="5"/>
    <x v="13"/>
    <s v="publishing/fiction"/>
  </r>
  <r>
    <n v="531"/>
    <s v="Berry-Richardson"/>
    <s v="Automated zero tolerance implementation"/>
    <n v="186700"/>
    <n v="178338"/>
    <x v="2"/>
    <n v="0.95521156936261387"/>
    <n v="24.496978021978023"/>
    <n v="3640"/>
    <x v="5"/>
    <s v="CHF"/>
    <x v="495"/>
    <n v="1388988000"/>
    <x v="495"/>
    <x v="499"/>
    <b v="0"/>
    <b v="0"/>
    <x v="6"/>
    <x v="11"/>
    <s v="games/video games"/>
  </r>
  <r>
    <n v="532"/>
    <s v="Cordova-Torres"/>
    <s v="Pre-emptive grid-enabled contingency"/>
    <n v="1600"/>
    <n v="8046"/>
    <x v="1"/>
    <n v="5.0287499999999996"/>
    <n v="31.928571428571427"/>
    <n v="126"/>
    <x v="0"/>
    <s v="CAD"/>
    <x v="496"/>
    <n v="1516946400"/>
    <x v="496"/>
    <x v="500"/>
    <b v="0"/>
    <b v="0"/>
    <x v="3"/>
    <x v="3"/>
    <s v="theater/plays"/>
  </r>
  <r>
    <n v="533"/>
    <s v="Holt, Bernard and Johnson"/>
    <s v="Multi-lateral didactic encoding"/>
    <n v="115600"/>
    <n v="184086"/>
    <x v="1"/>
    <n v="1.5924394463667819"/>
    <n v="41.498196573489629"/>
    <n v="2218"/>
    <x v="4"/>
    <s v="GBP"/>
    <x v="497"/>
    <n v="1377752400"/>
    <x v="497"/>
    <x v="50"/>
    <b v="0"/>
    <b v="0"/>
    <x v="1"/>
    <x v="7"/>
    <s v="music/indie rock"/>
  </r>
  <r>
    <n v="534"/>
    <s v="Clark, Mccormick and Mendoza"/>
    <s v="Self-enabling didactic orchestration"/>
    <n v="89100"/>
    <n v="13385"/>
    <x v="0"/>
    <n v="0.15022446689113356"/>
    <n v="27.541152263374485"/>
    <n v="243"/>
    <x v="1"/>
    <s v="USD"/>
    <x v="498"/>
    <n v="1534568400"/>
    <x v="498"/>
    <x v="501"/>
    <b v="0"/>
    <b v="1"/>
    <x v="4"/>
    <x v="6"/>
    <s v="film &amp; video/drama"/>
  </r>
  <r>
    <n v="535"/>
    <s v="Garrison LLC"/>
    <s v="Profit-focused 24/7 data-warehouse"/>
    <n v="2600"/>
    <n v="12533"/>
    <x v="1"/>
    <n v="4.820384615384615"/>
    <n v="31.022277227722771"/>
    <n v="202"/>
    <x v="6"/>
    <s v="EUR"/>
    <x v="499"/>
    <n v="1528606800"/>
    <x v="499"/>
    <x v="502"/>
    <b v="0"/>
    <b v="1"/>
    <x v="3"/>
    <x v="3"/>
    <s v="theater/plays"/>
  </r>
  <r>
    <n v="536"/>
    <s v="Shannon-Olson"/>
    <s v="Enhanced methodical middleware"/>
    <n v="9800"/>
    <n v="14697"/>
    <x v="1"/>
    <n v="1.4996938775510205"/>
    <n v="52.489285714285714"/>
    <n v="140"/>
    <x v="6"/>
    <s v="EUR"/>
    <x v="500"/>
    <n v="1284872400"/>
    <x v="500"/>
    <x v="52"/>
    <b v="0"/>
    <b v="0"/>
    <x v="5"/>
    <x v="13"/>
    <s v="publishing/fiction"/>
  </r>
  <r>
    <n v="537"/>
    <s v="Murillo-Mcfarland"/>
    <s v="Synchronized client-driven projection"/>
    <n v="84400"/>
    <n v="98935"/>
    <x v="1"/>
    <n v="1.1722156398104266"/>
    <n v="47.022338403041822"/>
    <n v="1052"/>
    <x v="3"/>
    <s v="DKK"/>
    <x v="501"/>
    <n v="1537592400"/>
    <x v="501"/>
    <x v="503"/>
    <b v="1"/>
    <b v="1"/>
    <x v="4"/>
    <x v="4"/>
    <s v="film &amp; video/documentary"/>
  </r>
  <r>
    <n v="538"/>
    <s v="Young, Gilbert and Escobar"/>
    <s v="Networked didactic time-frame"/>
    <n v="151300"/>
    <n v="57034"/>
    <x v="0"/>
    <n v="0.37695968274950431"/>
    <n v="22.003858024691358"/>
    <n v="1296"/>
    <x v="1"/>
    <s v="USD"/>
    <x v="502"/>
    <n v="1381208400"/>
    <x v="502"/>
    <x v="504"/>
    <b v="0"/>
    <b v="0"/>
    <x v="6"/>
    <x v="20"/>
    <s v="games/mobile games"/>
  </r>
  <r>
    <n v="539"/>
    <s v="Thomas, Welch and Santana"/>
    <s v="Assimilated exuding toolset"/>
    <n v="9800"/>
    <n v="7120"/>
    <x v="0"/>
    <n v="0.72653061224489801"/>
    <n v="46.233766233766232"/>
    <n v="77"/>
    <x v="1"/>
    <s v="USD"/>
    <x v="503"/>
    <n v="1562475600"/>
    <x v="503"/>
    <x v="505"/>
    <b v="0"/>
    <b v="1"/>
    <x v="0"/>
    <x v="0"/>
    <s v="food/food trucks"/>
  </r>
  <r>
    <n v="540"/>
    <s v="Brown-Pena"/>
    <s v="Front-line client-server secured line"/>
    <n v="5300"/>
    <n v="14097"/>
    <x v="1"/>
    <n v="2.6598113207547169"/>
    <n v="28.536437246963562"/>
    <n v="247"/>
    <x v="1"/>
    <s v="USD"/>
    <x v="504"/>
    <n v="1527397200"/>
    <x v="504"/>
    <x v="506"/>
    <b v="0"/>
    <b v="0"/>
    <x v="7"/>
    <x v="14"/>
    <s v="photography/photography books"/>
  </r>
  <r>
    <n v="541"/>
    <s v="Holder, Caldwell and Vance"/>
    <s v="Polarized systemic Internet solution"/>
    <n v="178000"/>
    <n v="43086"/>
    <x v="0"/>
    <n v="0.24205617977528091"/>
    <n v="54.539240506329115"/>
    <n v="395"/>
    <x v="6"/>
    <s v="EUR"/>
    <x v="505"/>
    <n v="1436158800"/>
    <x v="505"/>
    <x v="507"/>
    <b v="0"/>
    <b v="0"/>
    <x v="6"/>
    <x v="20"/>
    <s v="games/mobile games"/>
  </r>
  <r>
    <n v="542"/>
    <s v="Harrison-Bridges"/>
    <s v="Profit-focused exuding moderator"/>
    <n v="77000"/>
    <n v="1930"/>
    <x v="0"/>
    <n v="2.5064935064935064E-2"/>
    <n v="19.693877551020407"/>
    <n v="49"/>
    <x v="4"/>
    <s v="GBP"/>
    <x v="506"/>
    <n v="1456034400"/>
    <x v="506"/>
    <x v="508"/>
    <b v="0"/>
    <b v="0"/>
    <x v="1"/>
    <x v="7"/>
    <s v="music/indie rock"/>
  </r>
  <r>
    <n v="543"/>
    <s v="Johnson, Murphy and Peterson"/>
    <s v="Cross-group high-level moderator"/>
    <n v="84900"/>
    <n v="13864"/>
    <x v="0"/>
    <n v="0.1632979976442874"/>
    <n v="38.511111111111113"/>
    <n v="180"/>
    <x v="1"/>
    <s v="USD"/>
    <x v="507"/>
    <n v="1380171600"/>
    <x v="507"/>
    <x v="509"/>
    <b v="0"/>
    <b v="0"/>
    <x v="6"/>
    <x v="11"/>
    <s v="games/video games"/>
  </r>
  <r>
    <n v="544"/>
    <s v="Taylor Inc"/>
    <s v="Public-key 3rdgeneration system engine"/>
    <n v="2800"/>
    <n v="7742"/>
    <x v="1"/>
    <n v="2.7650000000000001"/>
    <n v="46.083333333333336"/>
    <n v="84"/>
    <x v="1"/>
    <s v="USD"/>
    <x v="508"/>
    <n v="1453356000"/>
    <x v="508"/>
    <x v="510"/>
    <b v="0"/>
    <b v="0"/>
    <x v="1"/>
    <x v="1"/>
    <s v="music/rock"/>
  </r>
  <r>
    <n v="545"/>
    <s v="Deleon and Sons"/>
    <s v="Organized value-added access"/>
    <n v="184800"/>
    <n v="164109"/>
    <x v="0"/>
    <n v="0.88803571428571426"/>
    <n v="30.50353159851301"/>
    <n v="2690"/>
    <x v="1"/>
    <s v="USD"/>
    <x v="509"/>
    <n v="1578981600"/>
    <x v="509"/>
    <x v="511"/>
    <b v="0"/>
    <b v="0"/>
    <x v="3"/>
    <x v="3"/>
    <s v="theater/plays"/>
  </r>
  <r>
    <n v="546"/>
    <s v="Benjamin, Paul and Ferguson"/>
    <s v="Cloned global Graphical User Interface"/>
    <n v="4200"/>
    <n v="6870"/>
    <x v="1"/>
    <n v="1.6357142857142857"/>
    <n v="39.034090909090907"/>
    <n v="88"/>
    <x v="1"/>
    <s v="USD"/>
    <x v="510"/>
    <n v="1537419600"/>
    <x v="510"/>
    <x v="512"/>
    <b v="0"/>
    <b v="1"/>
    <x v="3"/>
    <x v="3"/>
    <s v="theater/plays"/>
  </r>
  <r>
    <n v="547"/>
    <s v="Hardin-Dixon"/>
    <s v="Focused solution-oriented matrix"/>
    <n v="1300"/>
    <n v="12597"/>
    <x v="1"/>
    <n v="9.69"/>
    <n v="40.375"/>
    <n v="156"/>
    <x v="1"/>
    <s v="USD"/>
    <x v="511"/>
    <n v="1423202400"/>
    <x v="511"/>
    <x v="513"/>
    <b v="0"/>
    <b v="0"/>
    <x v="4"/>
    <x v="6"/>
    <s v="film &amp; video/drama"/>
  </r>
  <r>
    <n v="548"/>
    <s v="York-Pitts"/>
    <s v="Monitored discrete toolset"/>
    <n v="66100"/>
    <n v="179074"/>
    <x v="1"/>
    <n v="2.7091376701966716"/>
    <n v="29.995644891122279"/>
    <n v="2985"/>
    <x v="1"/>
    <s v="USD"/>
    <x v="512"/>
    <n v="1460610000"/>
    <x v="512"/>
    <x v="514"/>
    <b v="0"/>
    <b v="0"/>
    <x v="3"/>
    <x v="3"/>
    <s v="theater/plays"/>
  </r>
  <r>
    <n v="549"/>
    <s v="Jarvis and Sons"/>
    <s v="Business-focused intermediate system engine"/>
    <n v="29500"/>
    <n v="83843"/>
    <x v="1"/>
    <n v="2.8421355932203389"/>
    <n v="55.015091863517057"/>
    <n v="762"/>
    <x v="1"/>
    <s v="USD"/>
    <x v="513"/>
    <n v="1370494800"/>
    <x v="513"/>
    <x v="515"/>
    <b v="0"/>
    <b v="0"/>
    <x v="2"/>
    <x v="8"/>
    <s v="technology/wearables"/>
  </r>
  <r>
    <n v="550"/>
    <s v="Morrison-Henderson"/>
    <s v="De-engineered disintermediate encoding"/>
    <n v="100"/>
    <n v="4"/>
    <x v="3"/>
    <n v="0.04"/>
    <n v="2"/>
    <n v="1"/>
    <x v="5"/>
    <s v="CHF"/>
    <x v="514"/>
    <n v="1332306000"/>
    <x v="514"/>
    <x v="516"/>
    <b v="0"/>
    <b v="0"/>
    <x v="1"/>
    <x v="7"/>
    <s v="music/indie rock"/>
  </r>
  <r>
    <n v="551"/>
    <s v="Martin-James"/>
    <s v="Streamlined upward-trending analyzer"/>
    <n v="180100"/>
    <n v="105598"/>
    <x v="0"/>
    <n v="0.58632981676846196"/>
    <n v="18.99928031666067"/>
    <n v="2779"/>
    <x v="2"/>
    <s v="AUD"/>
    <x v="515"/>
    <n v="1422511200"/>
    <x v="515"/>
    <x v="517"/>
    <b v="0"/>
    <b v="1"/>
    <x v="2"/>
    <x v="2"/>
    <s v="technology/web"/>
  </r>
  <r>
    <n v="552"/>
    <s v="Mercer, Solomon and Singleton"/>
    <s v="Distributed human-resource policy"/>
    <n v="9000"/>
    <n v="8866"/>
    <x v="0"/>
    <n v="0.98511111111111116"/>
    <n v="48.184782608695649"/>
    <n v="92"/>
    <x v="1"/>
    <s v="USD"/>
    <x v="516"/>
    <n v="1480312800"/>
    <x v="516"/>
    <x v="518"/>
    <b v="0"/>
    <b v="0"/>
    <x v="3"/>
    <x v="3"/>
    <s v="theater/plays"/>
  </r>
  <r>
    <n v="553"/>
    <s v="Dougherty, Austin and Mills"/>
    <s v="De-engineered 5thgeneration contingency"/>
    <n v="170600"/>
    <n v="75022"/>
    <x v="0"/>
    <n v="0.43975381008206332"/>
    <n v="36.489299610894939"/>
    <n v="1028"/>
    <x v="1"/>
    <s v="USD"/>
    <x v="517"/>
    <n v="1294034400"/>
    <x v="517"/>
    <x v="519"/>
    <b v="0"/>
    <b v="0"/>
    <x v="1"/>
    <x v="1"/>
    <s v="music/rock"/>
  </r>
  <r>
    <n v="554"/>
    <s v="Ritter PLC"/>
    <s v="Multi-channeled upward-trending application"/>
    <n v="9500"/>
    <n v="14408"/>
    <x v="1"/>
    <n v="1.5166315789473683"/>
    <n v="13.003610108303249"/>
    <n v="554"/>
    <x v="0"/>
    <s v="CAD"/>
    <x v="518"/>
    <n v="1482645600"/>
    <x v="518"/>
    <x v="520"/>
    <b v="0"/>
    <b v="0"/>
    <x v="1"/>
    <x v="7"/>
    <s v="music/indie rock"/>
  </r>
  <r>
    <n v="555"/>
    <s v="Anderson Group"/>
    <s v="Organic maximized database"/>
    <n v="6300"/>
    <n v="14089"/>
    <x v="1"/>
    <n v="2.2363492063492063"/>
    <n v="52.181481481481484"/>
    <n v="135"/>
    <x v="3"/>
    <s v="DKK"/>
    <x v="519"/>
    <n v="1399093200"/>
    <x v="519"/>
    <x v="219"/>
    <b v="0"/>
    <b v="0"/>
    <x v="1"/>
    <x v="1"/>
    <s v="music/rock"/>
  </r>
  <r>
    <n v="556"/>
    <s v="Smith and Sons"/>
    <s v="Grass-roots 24/7 attitude"/>
    <n v="5200"/>
    <n v="12467"/>
    <x v="1"/>
    <n v="2.3975"/>
    <n v="51.094262295081968"/>
    <n v="122"/>
    <x v="1"/>
    <s v="USD"/>
    <x v="520"/>
    <n v="1315890000"/>
    <x v="520"/>
    <x v="521"/>
    <b v="0"/>
    <b v="1"/>
    <x v="5"/>
    <x v="18"/>
    <s v="publishing/translations"/>
  </r>
  <r>
    <n v="557"/>
    <s v="Lam-Hamilton"/>
    <s v="Team-oriented global strategy"/>
    <n v="6000"/>
    <n v="11960"/>
    <x v="1"/>
    <n v="1.9933333333333334"/>
    <n v="27.058823529411764"/>
    <n v="221"/>
    <x v="1"/>
    <s v="USD"/>
    <x v="521"/>
    <n v="1444021200"/>
    <x v="521"/>
    <x v="522"/>
    <b v="0"/>
    <b v="1"/>
    <x v="4"/>
    <x v="22"/>
    <s v="film &amp; video/science fiction"/>
  </r>
  <r>
    <n v="558"/>
    <s v="Ho Ltd"/>
    <s v="Enhanced client-driven capacity"/>
    <n v="5800"/>
    <n v="7966"/>
    <x v="1"/>
    <n v="1.373448275862069"/>
    <n v="31.611111111111111"/>
    <n v="126"/>
    <x v="1"/>
    <s v="USD"/>
    <x v="522"/>
    <n v="1460005200"/>
    <x v="522"/>
    <x v="523"/>
    <b v="0"/>
    <b v="0"/>
    <x v="3"/>
    <x v="3"/>
    <s v="theater/plays"/>
  </r>
  <r>
    <n v="559"/>
    <s v="Brown, Estrada and Jensen"/>
    <s v="Exclusive systematic productivity"/>
    <n v="105300"/>
    <n v="106321"/>
    <x v="1"/>
    <n v="1.009696106362773"/>
    <n v="52.016144814090019"/>
    <n v="1022"/>
    <x v="1"/>
    <s v="USD"/>
    <x v="523"/>
    <n v="1470718800"/>
    <x v="523"/>
    <x v="524"/>
    <b v="0"/>
    <b v="0"/>
    <x v="3"/>
    <x v="3"/>
    <s v="theater/plays"/>
  </r>
  <r>
    <n v="560"/>
    <s v="Hunt LLC"/>
    <s v="Re-engineered radical policy"/>
    <n v="20000"/>
    <n v="158832"/>
    <x v="1"/>
    <n v="7.9416000000000002"/>
    <n v="24.997167138810198"/>
    <n v="3177"/>
    <x v="1"/>
    <s v="USD"/>
    <x v="524"/>
    <n v="1325052000"/>
    <x v="524"/>
    <x v="348"/>
    <b v="0"/>
    <b v="0"/>
    <x v="4"/>
    <x v="10"/>
    <s v="film &amp; video/animation"/>
  </r>
  <r>
    <n v="561"/>
    <s v="Fowler-Smith"/>
    <s v="Down-sized logistical adapter"/>
    <n v="3000"/>
    <n v="11091"/>
    <x v="1"/>
    <n v="3.6970000000000001"/>
    <n v="28.007575757575758"/>
    <n v="198"/>
    <x v="5"/>
    <s v="CHF"/>
    <x v="525"/>
    <n v="1319000400"/>
    <x v="525"/>
    <x v="280"/>
    <b v="0"/>
    <b v="0"/>
    <x v="3"/>
    <x v="3"/>
    <s v="theater/plays"/>
  </r>
  <r>
    <n v="562"/>
    <s v="Blair Inc"/>
    <s v="Configurable bandwidth-monitored throughput"/>
    <n v="9900"/>
    <n v="1269"/>
    <x v="0"/>
    <n v="0.12818181818181817"/>
    <n v="24.403846153846153"/>
    <n v="26"/>
    <x v="5"/>
    <s v="CHF"/>
    <x v="188"/>
    <n v="1552539600"/>
    <x v="188"/>
    <x v="525"/>
    <b v="0"/>
    <b v="0"/>
    <x v="1"/>
    <x v="1"/>
    <s v="music/rock"/>
  </r>
  <r>
    <n v="563"/>
    <s v="Kelley, Stanton and Sanchez"/>
    <s v="Optional tangible pricing structure"/>
    <n v="3700"/>
    <n v="5107"/>
    <x v="1"/>
    <n v="1.3802702702702703"/>
    <n v="30.041176470588237"/>
    <n v="85"/>
    <x v="2"/>
    <s v="AUD"/>
    <x v="526"/>
    <n v="1543816800"/>
    <x v="526"/>
    <x v="526"/>
    <b v="0"/>
    <b v="0"/>
    <x v="4"/>
    <x v="4"/>
    <s v="film &amp; video/documentary"/>
  </r>
  <r>
    <n v="564"/>
    <s v="Hernandez-Macdonald"/>
    <s v="Organic high-level implementation"/>
    <n v="168700"/>
    <n v="141393"/>
    <x v="0"/>
    <n v="0.83813278008298753"/>
    <n v="39.495251396648044"/>
    <n v="1790"/>
    <x v="1"/>
    <s v="USD"/>
    <x v="527"/>
    <n v="1427086800"/>
    <x v="527"/>
    <x v="527"/>
    <b v="0"/>
    <b v="0"/>
    <x v="3"/>
    <x v="3"/>
    <s v="theater/plays"/>
  </r>
  <r>
    <n v="565"/>
    <s v="Joseph LLC"/>
    <s v="Decentralized logistical collaboration"/>
    <n v="94900"/>
    <n v="194166"/>
    <x v="1"/>
    <n v="2.0460063224446787"/>
    <n v="26.99749721913237"/>
    <n v="3596"/>
    <x v="1"/>
    <s v="USD"/>
    <x v="528"/>
    <n v="1323064800"/>
    <x v="528"/>
    <x v="528"/>
    <b v="0"/>
    <b v="0"/>
    <x v="3"/>
    <x v="3"/>
    <s v="theater/plays"/>
  </r>
  <r>
    <n v="566"/>
    <s v="Webb-Smith"/>
    <s v="Advanced content-based installation"/>
    <n v="9300"/>
    <n v="4124"/>
    <x v="0"/>
    <n v="0.44344086021505374"/>
    <n v="55.729729729729726"/>
    <n v="37"/>
    <x v="1"/>
    <s v="USD"/>
    <x v="522"/>
    <n v="1458277200"/>
    <x v="522"/>
    <x v="529"/>
    <b v="0"/>
    <b v="1"/>
    <x v="1"/>
    <x v="5"/>
    <s v="music/electric music"/>
  </r>
  <r>
    <n v="567"/>
    <s v="Johns PLC"/>
    <s v="Distributed high-level open architecture"/>
    <n v="6800"/>
    <n v="14865"/>
    <x v="1"/>
    <n v="2.1860294117647059"/>
    <n v="30.46106557377049"/>
    <n v="244"/>
    <x v="1"/>
    <s v="USD"/>
    <x v="529"/>
    <n v="1405141200"/>
    <x v="529"/>
    <x v="360"/>
    <b v="0"/>
    <b v="0"/>
    <x v="1"/>
    <x v="1"/>
    <s v="music/rock"/>
  </r>
  <r>
    <n v="568"/>
    <s v="Hardin-Foley"/>
    <s v="Synergized zero tolerance help-desk"/>
    <n v="72400"/>
    <n v="134688"/>
    <x v="1"/>
    <n v="1.8603314917127072"/>
    <n v="13.0007722007722"/>
    <n v="5180"/>
    <x v="1"/>
    <s v="USD"/>
    <x v="530"/>
    <n v="1283058000"/>
    <x v="530"/>
    <x v="254"/>
    <b v="0"/>
    <b v="0"/>
    <x v="3"/>
    <x v="3"/>
    <s v="theater/plays"/>
  </r>
  <r>
    <n v="569"/>
    <s v="Fischer, Fowler and Arnold"/>
    <s v="Extended multi-tasking definition"/>
    <n v="20100"/>
    <n v="47705"/>
    <x v="1"/>
    <n v="2.3733830845771142"/>
    <n v="40.496604414261462"/>
    <n v="589"/>
    <x v="6"/>
    <s v="EUR"/>
    <x v="531"/>
    <n v="1295762400"/>
    <x v="531"/>
    <x v="530"/>
    <b v="0"/>
    <b v="0"/>
    <x v="4"/>
    <x v="10"/>
    <s v="film &amp; video/animation"/>
  </r>
  <r>
    <n v="570"/>
    <s v="Martinez-Juarez"/>
    <s v="Realigned uniform knowledge user"/>
    <n v="31200"/>
    <n v="95364"/>
    <x v="1"/>
    <n v="3.0565384615384614"/>
    <n v="17.497981651376147"/>
    <n v="2725"/>
    <x v="1"/>
    <s v="USD"/>
    <x v="515"/>
    <n v="1419573600"/>
    <x v="515"/>
    <x v="531"/>
    <b v="0"/>
    <b v="1"/>
    <x v="1"/>
    <x v="1"/>
    <s v="music/rock"/>
  </r>
  <r>
    <n v="571"/>
    <s v="Wilson and Sons"/>
    <s v="Monitored grid-enabled model"/>
    <n v="3500"/>
    <n v="3295"/>
    <x v="0"/>
    <n v="0.94142857142857139"/>
    <n v="47.071428571428569"/>
    <n v="35"/>
    <x v="6"/>
    <s v="EUR"/>
    <x v="532"/>
    <n v="1438750800"/>
    <x v="532"/>
    <x v="532"/>
    <b v="0"/>
    <b v="0"/>
    <x v="4"/>
    <x v="12"/>
    <s v="film &amp; video/shorts"/>
  </r>
  <r>
    <n v="572"/>
    <s v="Clements Group"/>
    <s v="Assimilated actuating policy"/>
    <n v="9000"/>
    <n v="4896"/>
    <x v="3"/>
    <n v="0.54400000000000004"/>
    <n v="26.042553191489361"/>
    <n v="94"/>
    <x v="1"/>
    <s v="USD"/>
    <x v="533"/>
    <n v="1444798800"/>
    <x v="533"/>
    <x v="533"/>
    <b v="0"/>
    <b v="1"/>
    <x v="1"/>
    <x v="1"/>
    <s v="music/rock"/>
  </r>
  <r>
    <n v="573"/>
    <s v="Valenzuela-Cook"/>
    <s v="Total incremental productivity"/>
    <n v="6700"/>
    <n v="7496"/>
    <x v="1"/>
    <n v="1.1188059701492536"/>
    <n v="12.493333333333334"/>
    <n v="300"/>
    <x v="1"/>
    <s v="USD"/>
    <x v="409"/>
    <n v="1399179600"/>
    <x v="409"/>
    <x v="534"/>
    <b v="0"/>
    <b v="0"/>
    <x v="8"/>
    <x v="23"/>
    <s v="journalism/audio"/>
  </r>
  <r>
    <n v="574"/>
    <s v="Parker, Haley and Foster"/>
    <s v="Adaptive local task-force"/>
    <n v="2700"/>
    <n v="9967"/>
    <x v="1"/>
    <n v="3.6914814814814814"/>
    <n v="34.607638888888886"/>
    <n v="144"/>
    <x v="1"/>
    <s v="USD"/>
    <x v="534"/>
    <n v="1576562400"/>
    <x v="534"/>
    <x v="535"/>
    <b v="0"/>
    <b v="1"/>
    <x v="0"/>
    <x v="0"/>
    <s v="food/food trucks"/>
  </r>
  <r>
    <n v="575"/>
    <s v="Fuentes LLC"/>
    <s v="Universal zero-defect concept"/>
    <n v="83300"/>
    <n v="52421"/>
    <x v="0"/>
    <n v="0.62930372148859548"/>
    <n v="46.972222222222221"/>
    <n v="558"/>
    <x v="1"/>
    <s v="USD"/>
    <x v="53"/>
    <n v="1400821200"/>
    <x v="53"/>
    <x v="536"/>
    <b v="0"/>
    <b v="1"/>
    <x v="3"/>
    <x v="3"/>
    <s v="theater/plays"/>
  </r>
  <r>
    <n v="576"/>
    <s v="Moran and Sons"/>
    <s v="Object-based bottom-line superstructure"/>
    <n v="9700"/>
    <n v="6298"/>
    <x v="0"/>
    <n v="0.6492783505154639"/>
    <n v="49.203125"/>
    <n v="64"/>
    <x v="1"/>
    <s v="USD"/>
    <x v="535"/>
    <n v="1510984800"/>
    <x v="535"/>
    <x v="537"/>
    <b v="0"/>
    <b v="0"/>
    <x v="3"/>
    <x v="3"/>
    <s v="theater/plays"/>
  </r>
  <r>
    <n v="577"/>
    <s v="Stevens Inc"/>
    <s v="Adaptive 24hour projection"/>
    <n v="8200"/>
    <n v="1546"/>
    <x v="3"/>
    <n v="0.18853658536585366"/>
    <n v="20.891891891891891"/>
    <n v="37"/>
    <x v="1"/>
    <s v="USD"/>
    <x v="536"/>
    <n v="1302066000"/>
    <x v="536"/>
    <x v="538"/>
    <b v="0"/>
    <b v="0"/>
    <x v="1"/>
    <x v="17"/>
    <s v="music/jazz"/>
  </r>
  <r>
    <n v="578"/>
    <s v="Martinez-Johnson"/>
    <s v="Sharable radical toolset"/>
    <n v="96500"/>
    <n v="16168"/>
    <x v="0"/>
    <n v="0.1675440414507772"/>
    <n v="32.995918367346938"/>
    <n v="245"/>
    <x v="1"/>
    <s v="USD"/>
    <x v="537"/>
    <n v="1322978400"/>
    <x v="537"/>
    <x v="539"/>
    <b v="0"/>
    <b v="0"/>
    <x v="4"/>
    <x v="22"/>
    <s v="film &amp; video/science fiction"/>
  </r>
  <r>
    <n v="579"/>
    <s v="Franklin Inc"/>
    <s v="Focused multimedia knowledgebase"/>
    <n v="6200"/>
    <n v="6269"/>
    <x v="1"/>
    <n v="1.0111290322580646"/>
    <n v="36.02873563218391"/>
    <n v="87"/>
    <x v="1"/>
    <s v="USD"/>
    <x v="538"/>
    <n v="1313730000"/>
    <x v="538"/>
    <x v="540"/>
    <b v="0"/>
    <b v="0"/>
    <x v="1"/>
    <x v="17"/>
    <s v="music/jazz"/>
  </r>
  <r>
    <n v="580"/>
    <s v="Perez PLC"/>
    <s v="Seamless 6thgeneration extranet"/>
    <n v="43800"/>
    <n v="149578"/>
    <x v="1"/>
    <n v="3.4150228310502282"/>
    <n v="24.001604621309372"/>
    <n v="3116"/>
    <x v="1"/>
    <s v="USD"/>
    <x v="539"/>
    <n v="1394085600"/>
    <x v="539"/>
    <x v="541"/>
    <b v="0"/>
    <b v="0"/>
    <x v="3"/>
    <x v="3"/>
    <s v="theater/plays"/>
  </r>
  <r>
    <n v="581"/>
    <s v="Sanchez, Cross and Savage"/>
    <s v="Sharable mobile knowledgebase"/>
    <n v="6000"/>
    <n v="3841"/>
    <x v="0"/>
    <n v="0.64016666666666666"/>
    <n v="27.049295774647888"/>
    <n v="71"/>
    <x v="1"/>
    <s v="USD"/>
    <x v="540"/>
    <n v="1305349200"/>
    <x v="540"/>
    <x v="542"/>
    <b v="0"/>
    <b v="0"/>
    <x v="2"/>
    <x v="2"/>
    <s v="technology/web"/>
  </r>
  <r>
    <n v="582"/>
    <s v="Pineda Ltd"/>
    <s v="Cross-group global system engine"/>
    <n v="8700"/>
    <n v="4531"/>
    <x v="0"/>
    <n v="0.5208045977011494"/>
    <n v="53.94047619047619"/>
    <n v="42"/>
    <x v="1"/>
    <s v="USD"/>
    <x v="505"/>
    <n v="1434344400"/>
    <x v="505"/>
    <x v="543"/>
    <b v="0"/>
    <b v="1"/>
    <x v="6"/>
    <x v="11"/>
    <s v="games/video games"/>
  </r>
  <r>
    <n v="583"/>
    <s v="Powell and Sons"/>
    <s v="Centralized clear-thinking conglomeration"/>
    <n v="18900"/>
    <n v="60934"/>
    <x v="1"/>
    <n v="3.2240211640211642"/>
    <n v="33.517051705170516"/>
    <n v="909"/>
    <x v="1"/>
    <s v="USD"/>
    <x v="541"/>
    <n v="1331186400"/>
    <x v="541"/>
    <x v="544"/>
    <b v="0"/>
    <b v="0"/>
    <x v="4"/>
    <x v="4"/>
    <s v="film &amp; video/documentary"/>
  </r>
  <r>
    <n v="584"/>
    <s v="Nunez-Richards"/>
    <s v="De-engineered cohesive system engine"/>
    <n v="86400"/>
    <n v="103255"/>
    <x v="1"/>
    <n v="1.1950810185185186"/>
    <n v="32.007129572225665"/>
    <n v="1613"/>
    <x v="1"/>
    <s v="USD"/>
    <x v="542"/>
    <n v="1336539600"/>
    <x v="542"/>
    <x v="545"/>
    <b v="0"/>
    <b v="0"/>
    <x v="2"/>
    <x v="2"/>
    <s v="technology/web"/>
  </r>
  <r>
    <n v="585"/>
    <s v="Pugh LLC"/>
    <s v="Reactive analyzing function"/>
    <n v="8900"/>
    <n v="13065"/>
    <x v="1"/>
    <n v="1.4679775280898877"/>
    <n v="48.033088235294116"/>
    <n v="136"/>
    <x v="1"/>
    <s v="USD"/>
    <x v="543"/>
    <n v="1269752400"/>
    <x v="543"/>
    <x v="546"/>
    <b v="0"/>
    <b v="0"/>
    <x v="5"/>
    <x v="18"/>
    <s v="publishing/translations"/>
  </r>
  <r>
    <n v="586"/>
    <s v="Rowe-Wong"/>
    <s v="Robust hybrid budgetary management"/>
    <n v="700"/>
    <n v="6654"/>
    <x v="1"/>
    <n v="9.5057142857142853"/>
    <n v="25.592307692307692"/>
    <n v="130"/>
    <x v="1"/>
    <s v="USD"/>
    <x v="544"/>
    <n v="1291615200"/>
    <x v="544"/>
    <x v="547"/>
    <b v="0"/>
    <b v="0"/>
    <x v="1"/>
    <x v="1"/>
    <s v="music/rock"/>
  </r>
  <r>
    <n v="587"/>
    <s v="Williams-Santos"/>
    <s v="Open-source analyzing monitoring"/>
    <n v="9400"/>
    <n v="6852"/>
    <x v="0"/>
    <n v="0.72893617021276591"/>
    <n v="21.96153846153846"/>
    <n v="156"/>
    <x v="0"/>
    <s v="CAD"/>
    <x v="35"/>
    <n v="1552366800"/>
    <x v="35"/>
    <x v="548"/>
    <b v="0"/>
    <b v="1"/>
    <x v="0"/>
    <x v="0"/>
    <s v="food/food trucks"/>
  </r>
  <r>
    <n v="588"/>
    <s v="Weber Inc"/>
    <s v="Up-sized discrete firmware"/>
    <n v="157600"/>
    <n v="124517"/>
    <x v="0"/>
    <n v="0.7900824873096447"/>
    <n v="45.51059941520468"/>
    <n v="1368"/>
    <x v="4"/>
    <s v="GBP"/>
    <x v="152"/>
    <n v="1272171600"/>
    <x v="152"/>
    <x v="298"/>
    <b v="0"/>
    <b v="0"/>
    <x v="3"/>
    <x v="3"/>
    <s v="theater/plays"/>
  </r>
  <r>
    <n v="589"/>
    <s v="Avery, Brown and Parker"/>
    <s v="Exclusive intangible extranet"/>
    <n v="7900"/>
    <n v="5113"/>
    <x v="0"/>
    <n v="0.64721518987341775"/>
    <n v="25.063725490196077"/>
    <n v="102"/>
    <x v="1"/>
    <s v="USD"/>
    <x v="545"/>
    <n v="1436677200"/>
    <x v="545"/>
    <x v="549"/>
    <b v="0"/>
    <b v="0"/>
    <x v="4"/>
    <x v="4"/>
    <s v="film &amp; video/documentary"/>
  </r>
  <r>
    <n v="590"/>
    <s v="Cox Group"/>
    <s v="Synergized analyzing process improvement"/>
    <n v="7100"/>
    <n v="5824"/>
    <x v="0"/>
    <n v="0.82028169014084507"/>
    <n v="33.860465116279073"/>
    <n v="86"/>
    <x v="2"/>
    <s v="AUD"/>
    <x v="546"/>
    <n v="1420092000"/>
    <x v="546"/>
    <x v="550"/>
    <b v="0"/>
    <b v="0"/>
    <x v="5"/>
    <x v="15"/>
    <s v="publishing/radio &amp; podcasts"/>
  </r>
  <r>
    <n v="591"/>
    <s v="Jensen LLC"/>
    <s v="Realigned dedicated system engine"/>
    <n v="600"/>
    <n v="6226"/>
    <x v="1"/>
    <n v="10.376666666666667"/>
    <n v="30.519607843137255"/>
    <n v="102"/>
    <x v="1"/>
    <s v="USD"/>
    <x v="547"/>
    <n v="1279947600"/>
    <x v="547"/>
    <x v="551"/>
    <b v="0"/>
    <b v="0"/>
    <x v="6"/>
    <x v="11"/>
    <s v="games/video games"/>
  </r>
  <r>
    <n v="592"/>
    <s v="Brown Inc"/>
    <s v="Object-based bandwidth-monitored concept"/>
    <n v="156800"/>
    <n v="20243"/>
    <x v="0"/>
    <n v="0.12910076530612244"/>
    <n v="40.005928853754938"/>
    <n v="253"/>
    <x v="1"/>
    <s v="USD"/>
    <x v="548"/>
    <n v="1402203600"/>
    <x v="548"/>
    <x v="552"/>
    <b v="0"/>
    <b v="0"/>
    <x v="3"/>
    <x v="3"/>
    <s v="theater/plays"/>
  </r>
  <r>
    <n v="593"/>
    <s v="Hale-Hayes"/>
    <s v="Ameliorated client-driven open system"/>
    <n v="121600"/>
    <n v="188288"/>
    <x v="1"/>
    <n v="1.5484210526315789"/>
    <n v="23.500748876684973"/>
    <n v="4006"/>
    <x v="1"/>
    <s v="USD"/>
    <x v="549"/>
    <n v="1396933200"/>
    <x v="549"/>
    <x v="238"/>
    <b v="0"/>
    <b v="0"/>
    <x v="4"/>
    <x v="10"/>
    <s v="film &amp; video/animation"/>
  </r>
  <r>
    <n v="594"/>
    <s v="Mcbride PLC"/>
    <s v="Upgradable leadingedge Local Area Network"/>
    <n v="157300"/>
    <n v="11167"/>
    <x v="0"/>
    <n v="7.0991735537190084E-2"/>
    <n v="35.56369426751592"/>
    <n v="157"/>
    <x v="1"/>
    <s v="USD"/>
    <x v="550"/>
    <n v="1467262800"/>
    <x v="550"/>
    <x v="553"/>
    <b v="0"/>
    <b v="1"/>
    <x v="3"/>
    <x v="3"/>
    <s v="theater/plays"/>
  </r>
  <r>
    <n v="595"/>
    <s v="Harris-Jennings"/>
    <s v="Customizable intermediate data-warehouse"/>
    <n v="70300"/>
    <n v="146595"/>
    <x v="1"/>
    <n v="2.0852773826458035"/>
    <n v="44.99539594843462"/>
    <n v="1629"/>
    <x v="1"/>
    <s v="USD"/>
    <x v="551"/>
    <n v="1270530000"/>
    <x v="551"/>
    <x v="554"/>
    <b v="0"/>
    <b v="1"/>
    <x v="3"/>
    <x v="3"/>
    <s v="theater/plays"/>
  </r>
  <r>
    <n v="596"/>
    <s v="Becker-Scott"/>
    <s v="Managed optimizing archive"/>
    <n v="7900"/>
    <n v="7875"/>
    <x v="0"/>
    <n v="0.99683544303797467"/>
    <n v="21.516393442622952"/>
    <n v="183"/>
    <x v="1"/>
    <s v="USD"/>
    <x v="552"/>
    <n v="1457762400"/>
    <x v="552"/>
    <x v="496"/>
    <b v="0"/>
    <b v="1"/>
    <x v="4"/>
    <x v="6"/>
    <s v="film &amp; video/drama"/>
  </r>
  <r>
    <n v="597"/>
    <s v="Todd, Freeman and Henry"/>
    <s v="Diverse systematic projection"/>
    <n v="73800"/>
    <n v="148779"/>
    <x v="1"/>
    <n v="2.0159756097560977"/>
    <n v="33.99885740402194"/>
    <n v="2188"/>
    <x v="1"/>
    <s v="USD"/>
    <x v="462"/>
    <n v="1575525600"/>
    <x v="462"/>
    <x v="555"/>
    <b v="0"/>
    <b v="0"/>
    <x v="3"/>
    <x v="3"/>
    <s v="theater/plays"/>
  </r>
  <r>
    <n v="598"/>
    <s v="Martinez, Garza and Young"/>
    <s v="Up-sized web-enabled info-mediaries"/>
    <n v="108500"/>
    <n v="175868"/>
    <x v="1"/>
    <n v="1.6209032258064515"/>
    <n v="36.502283105022833"/>
    <n v="2409"/>
    <x v="6"/>
    <s v="EUR"/>
    <x v="553"/>
    <n v="1279083600"/>
    <x v="553"/>
    <x v="556"/>
    <b v="0"/>
    <b v="0"/>
    <x v="1"/>
    <x v="1"/>
    <s v="music/rock"/>
  </r>
  <r>
    <n v="599"/>
    <s v="Smith-Ramos"/>
    <s v="Persevering optimizing Graphical User Interface"/>
    <n v="140300"/>
    <n v="5112"/>
    <x v="0"/>
    <n v="3.6436208125445471E-2"/>
    <n v="31.170731707317074"/>
    <n v="82"/>
    <x v="3"/>
    <s v="DKK"/>
    <x v="554"/>
    <n v="1424412000"/>
    <x v="554"/>
    <x v="557"/>
    <b v="0"/>
    <b v="0"/>
    <x v="4"/>
    <x v="4"/>
    <s v="film &amp; video/documentary"/>
  </r>
  <r>
    <n v="600"/>
    <s v="Brown-George"/>
    <s v="Cross-platform tertiary array"/>
    <n v="100"/>
    <n v="5"/>
    <x v="0"/>
    <n v="0.05"/>
    <n v="2.5"/>
    <n v="1"/>
    <x v="4"/>
    <s v="GBP"/>
    <x v="555"/>
    <n v="1376197200"/>
    <x v="555"/>
    <x v="558"/>
    <b v="0"/>
    <b v="0"/>
    <x v="0"/>
    <x v="0"/>
    <s v="food/food trucks"/>
  </r>
  <r>
    <n v="601"/>
    <s v="Waters and Sons"/>
    <s v="Inverse neutral structure"/>
    <n v="6300"/>
    <n v="13018"/>
    <x v="1"/>
    <n v="2.0663492063492064"/>
    <n v="33.551546391752581"/>
    <n v="194"/>
    <x v="1"/>
    <s v="USD"/>
    <x v="548"/>
    <n v="1402894800"/>
    <x v="548"/>
    <x v="559"/>
    <b v="1"/>
    <b v="0"/>
    <x v="2"/>
    <x v="8"/>
    <s v="technology/wearables"/>
  </r>
  <r>
    <n v="602"/>
    <s v="Brown Ltd"/>
    <s v="Quality-focused system-worthy support"/>
    <n v="71100"/>
    <n v="91176"/>
    <x v="1"/>
    <n v="1.2823628691983122"/>
    <n v="39.989473684210523"/>
    <n v="1140"/>
    <x v="1"/>
    <s v="USD"/>
    <x v="62"/>
    <n v="1434430800"/>
    <x v="62"/>
    <x v="560"/>
    <b v="0"/>
    <b v="0"/>
    <x v="3"/>
    <x v="3"/>
    <s v="theater/plays"/>
  </r>
  <r>
    <n v="603"/>
    <s v="Christian, Yates and Greer"/>
    <s v="Vision-oriented 5thgeneration array"/>
    <n v="5300"/>
    <n v="6342"/>
    <x v="1"/>
    <n v="1.1966037735849056"/>
    <n v="31.088235294117649"/>
    <n v="102"/>
    <x v="1"/>
    <s v="USD"/>
    <x v="556"/>
    <n v="1557896400"/>
    <x v="556"/>
    <x v="561"/>
    <b v="0"/>
    <b v="0"/>
    <x v="3"/>
    <x v="3"/>
    <s v="theater/plays"/>
  </r>
  <r>
    <n v="604"/>
    <s v="Cole, Hernandez and Rodriguez"/>
    <s v="Cross-platform logistical circuit"/>
    <n v="88700"/>
    <n v="151438"/>
    <x v="1"/>
    <n v="1.7073055242390078"/>
    <n v="26.502975148757439"/>
    <n v="2857"/>
    <x v="1"/>
    <s v="USD"/>
    <x v="557"/>
    <n v="1297490400"/>
    <x v="557"/>
    <x v="562"/>
    <b v="0"/>
    <b v="0"/>
    <x v="3"/>
    <x v="3"/>
    <s v="theater/plays"/>
  </r>
  <r>
    <n v="605"/>
    <s v="Ortiz, Valenzuela and Collins"/>
    <s v="Profound solution-oriented matrix"/>
    <n v="3300"/>
    <n v="6178"/>
    <x v="1"/>
    <n v="1.8721212121212121"/>
    <n v="28.869158878504674"/>
    <n v="107"/>
    <x v="1"/>
    <s v="USD"/>
    <x v="27"/>
    <n v="1447394400"/>
    <x v="27"/>
    <x v="563"/>
    <b v="0"/>
    <b v="0"/>
    <x v="5"/>
    <x v="9"/>
    <s v="publishing/nonfiction"/>
  </r>
  <r>
    <n v="606"/>
    <s v="Valencia PLC"/>
    <s v="Extended asynchronous initiative"/>
    <n v="3400"/>
    <n v="6405"/>
    <x v="1"/>
    <n v="1.8838235294117647"/>
    <n v="20.015625"/>
    <n v="160"/>
    <x v="4"/>
    <s v="GBP"/>
    <x v="558"/>
    <n v="1458277200"/>
    <x v="558"/>
    <x v="529"/>
    <b v="0"/>
    <b v="0"/>
    <x v="1"/>
    <x v="1"/>
    <s v="music/rock"/>
  </r>
  <r>
    <n v="607"/>
    <s v="Gordon, Mendez and Johnson"/>
    <s v="Fundamental needs-based frame"/>
    <n v="137600"/>
    <n v="180667"/>
    <x v="1"/>
    <n v="1.3129869186046512"/>
    <n v="40.508295964125558"/>
    <n v="2230"/>
    <x v="1"/>
    <s v="USD"/>
    <x v="559"/>
    <n v="1395723600"/>
    <x v="559"/>
    <x v="564"/>
    <b v="0"/>
    <b v="0"/>
    <x v="0"/>
    <x v="0"/>
    <s v="food/food trucks"/>
  </r>
  <r>
    <n v="608"/>
    <s v="Johnson Group"/>
    <s v="Compatible full-range leverage"/>
    <n v="3900"/>
    <n v="11075"/>
    <x v="1"/>
    <n v="2.8397435897435899"/>
    <n v="17.523734177215189"/>
    <n v="316"/>
    <x v="1"/>
    <s v="USD"/>
    <x v="426"/>
    <n v="1552197600"/>
    <x v="426"/>
    <x v="565"/>
    <b v="0"/>
    <b v="1"/>
    <x v="1"/>
    <x v="17"/>
    <s v="music/jazz"/>
  </r>
  <r>
    <n v="609"/>
    <s v="Rose-Fuller"/>
    <s v="Upgradable holistic system engine"/>
    <n v="10000"/>
    <n v="12042"/>
    <x v="1"/>
    <n v="1.2041999999999999"/>
    <n v="51.46153846153846"/>
    <n v="117"/>
    <x v="1"/>
    <s v="USD"/>
    <x v="560"/>
    <n v="1549087200"/>
    <x v="560"/>
    <x v="566"/>
    <b v="0"/>
    <b v="0"/>
    <x v="4"/>
    <x v="22"/>
    <s v="film &amp; video/science fiction"/>
  </r>
  <r>
    <n v="610"/>
    <s v="Hughes, Mendez and Patterson"/>
    <s v="Stand-alone multi-state data-warehouse"/>
    <n v="42800"/>
    <n v="179356"/>
    <x v="1"/>
    <n v="4.1905607476635511"/>
    <n v="13.999063378083047"/>
    <n v="6406"/>
    <x v="1"/>
    <s v="USD"/>
    <x v="561"/>
    <n v="1356847200"/>
    <x v="561"/>
    <x v="567"/>
    <b v="0"/>
    <b v="0"/>
    <x v="3"/>
    <x v="3"/>
    <s v="theater/plays"/>
  </r>
  <r>
    <n v="611"/>
    <s v="Brady, Cortez and Rodriguez"/>
    <s v="Multi-lateral maximized core"/>
    <n v="8200"/>
    <n v="1136"/>
    <x v="3"/>
    <n v="0.13853658536585367"/>
    <n v="37.866666666666667"/>
    <n v="15"/>
    <x v="1"/>
    <s v="USD"/>
    <x v="562"/>
    <n v="1375765200"/>
    <x v="562"/>
    <x v="568"/>
    <b v="0"/>
    <b v="0"/>
    <x v="3"/>
    <x v="3"/>
    <s v="theater/plays"/>
  </r>
  <r>
    <n v="612"/>
    <s v="Wang, Nguyen and Horton"/>
    <s v="Innovative holistic hub"/>
    <n v="6200"/>
    <n v="8645"/>
    <x v="1"/>
    <n v="1.3943548387096774"/>
    <n v="22.513020833333332"/>
    <n v="192"/>
    <x v="1"/>
    <s v="USD"/>
    <x v="563"/>
    <n v="1289800800"/>
    <x v="563"/>
    <x v="569"/>
    <b v="0"/>
    <b v="0"/>
    <x v="1"/>
    <x v="5"/>
    <s v="music/electric music"/>
  </r>
  <r>
    <n v="613"/>
    <s v="Santos, Williams and Brown"/>
    <s v="Reverse-engineered 24/7 methodology"/>
    <n v="1100"/>
    <n v="1914"/>
    <x v="1"/>
    <n v="1.74"/>
    <n v="36.807692307692307"/>
    <n v="26"/>
    <x v="0"/>
    <s v="CAD"/>
    <x v="564"/>
    <n v="1504501200"/>
    <x v="564"/>
    <x v="570"/>
    <b v="0"/>
    <b v="0"/>
    <x v="3"/>
    <x v="3"/>
    <s v="theater/plays"/>
  </r>
  <r>
    <n v="614"/>
    <s v="Barnett and Sons"/>
    <s v="Business-focused dynamic info-mediaries"/>
    <n v="26500"/>
    <n v="41205"/>
    <x v="1"/>
    <n v="1.5549056603773586"/>
    <n v="28.495850622406639"/>
    <n v="723"/>
    <x v="1"/>
    <s v="USD"/>
    <x v="565"/>
    <n v="1485669600"/>
    <x v="565"/>
    <x v="571"/>
    <b v="0"/>
    <b v="0"/>
    <x v="3"/>
    <x v="3"/>
    <s v="theater/plays"/>
  </r>
  <r>
    <n v="615"/>
    <s v="Petersen-Rodriguez"/>
    <s v="Digitized clear-thinking installation"/>
    <n v="8500"/>
    <n v="14488"/>
    <x v="1"/>
    <n v="1.7044705882352942"/>
    <n v="42.611764705882351"/>
    <n v="170"/>
    <x v="6"/>
    <s v="EUR"/>
    <x v="566"/>
    <n v="1462770000"/>
    <x v="566"/>
    <x v="572"/>
    <b v="0"/>
    <b v="0"/>
    <x v="3"/>
    <x v="3"/>
    <s v="theater/plays"/>
  </r>
  <r>
    <n v="616"/>
    <s v="Burnett-Mora"/>
    <s v="Quality-focused 24/7 superstructure"/>
    <n v="6400"/>
    <n v="12129"/>
    <x v="1"/>
    <n v="1.8951562500000001"/>
    <n v="25.481092436974791"/>
    <n v="238"/>
    <x v="4"/>
    <s v="GBP"/>
    <x v="567"/>
    <n v="1379739600"/>
    <x v="567"/>
    <x v="573"/>
    <b v="0"/>
    <b v="1"/>
    <x v="1"/>
    <x v="7"/>
    <s v="music/indie rock"/>
  </r>
  <r>
    <n v="617"/>
    <s v="King LLC"/>
    <s v="Multi-channeled local intranet"/>
    <n v="1400"/>
    <n v="3496"/>
    <x v="1"/>
    <n v="2.4971428571428573"/>
    <n v="31.781818181818181"/>
    <n v="55"/>
    <x v="1"/>
    <s v="USD"/>
    <x v="568"/>
    <n v="1402722000"/>
    <x v="568"/>
    <x v="471"/>
    <b v="0"/>
    <b v="0"/>
    <x v="3"/>
    <x v="3"/>
    <s v="theater/plays"/>
  </r>
  <r>
    <n v="618"/>
    <s v="Miller Ltd"/>
    <s v="Open-architected mobile emulation"/>
    <n v="198600"/>
    <n v="97037"/>
    <x v="0"/>
    <n v="0.48860523665659616"/>
    <n v="40.499582637729546"/>
    <n v="1198"/>
    <x v="1"/>
    <s v="USD"/>
    <x v="569"/>
    <n v="1369285200"/>
    <x v="569"/>
    <x v="574"/>
    <b v="0"/>
    <b v="0"/>
    <x v="5"/>
    <x v="9"/>
    <s v="publishing/nonfiction"/>
  </r>
  <r>
    <n v="619"/>
    <s v="Case LLC"/>
    <s v="Ameliorated foreground methodology"/>
    <n v="195900"/>
    <n v="55757"/>
    <x v="0"/>
    <n v="0.28461970393057684"/>
    <n v="43.022376543209873"/>
    <n v="648"/>
    <x v="1"/>
    <s v="USD"/>
    <x v="570"/>
    <n v="1304744400"/>
    <x v="570"/>
    <x v="575"/>
    <b v="1"/>
    <b v="1"/>
    <x v="3"/>
    <x v="3"/>
    <s v="theater/plays"/>
  </r>
  <r>
    <n v="620"/>
    <s v="Swanson, Wilson and Baker"/>
    <s v="Synergized well-modulated project"/>
    <n v="4300"/>
    <n v="11525"/>
    <x v="1"/>
    <n v="2.6802325581395348"/>
    <n v="45.01953125"/>
    <n v="128"/>
    <x v="2"/>
    <s v="AUD"/>
    <x v="571"/>
    <n v="1468299600"/>
    <x v="571"/>
    <x v="576"/>
    <b v="0"/>
    <b v="0"/>
    <x v="7"/>
    <x v="14"/>
    <s v="photography/photography books"/>
  </r>
  <r>
    <n v="621"/>
    <s v="Dean, Fox and Phillips"/>
    <s v="Extended context-sensitive forecast"/>
    <n v="25600"/>
    <n v="158669"/>
    <x v="1"/>
    <n v="6.1980078125000002"/>
    <n v="37.003031716417908"/>
    <n v="2144"/>
    <x v="1"/>
    <s v="USD"/>
    <x v="572"/>
    <n v="1474174800"/>
    <x v="572"/>
    <x v="577"/>
    <b v="0"/>
    <b v="0"/>
    <x v="3"/>
    <x v="3"/>
    <s v="theater/plays"/>
  </r>
  <r>
    <n v="622"/>
    <s v="Smith-Smith"/>
    <s v="Total leadingedge neural-net"/>
    <n v="189000"/>
    <n v="5916"/>
    <x v="0"/>
    <n v="3.1301587301587303E-2"/>
    <n v="46.21875"/>
    <n v="64"/>
    <x v="1"/>
    <s v="USD"/>
    <x v="573"/>
    <n v="1526014800"/>
    <x v="573"/>
    <x v="578"/>
    <b v="0"/>
    <b v="0"/>
    <x v="1"/>
    <x v="7"/>
    <s v="music/indie rock"/>
  </r>
  <r>
    <n v="623"/>
    <s v="Smith, Scott and Rodriguez"/>
    <s v="Organic actuating protocol"/>
    <n v="94300"/>
    <n v="150806"/>
    <x v="1"/>
    <n v="1.5992152704135738"/>
    <n v="27.999628666914223"/>
    <n v="2693"/>
    <x v="4"/>
    <s v="GBP"/>
    <x v="574"/>
    <n v="1437454800"/>
    <x v="574"/>
    <x v="477"/>
    <b v="0"/>
    <b v="0"/>
    <x v="3"/>
    <x v="3"/>
    <s v="theater/plays"/>
  </r>
  <r>
    <n v="624"/>
    <s v="White, Robertson and Roberts"/>
    <s v="Down-sized national software"/>
    <n v="5100"/>
    <n v="14249"/>
    <x v="1"/>
    <n v="2.793921568627451"/>
    <n v="16.491898148148149"/>
    <n v="432"/>
    <x v="1"/>
    <s v="USD"/>
    <x v="511"/>
    <n v="1422684000"/>
    <x v="511"/>
    <x v="579"/>
    <b v="0"/>
    <b v="0"/>
    <x v="7"/>
    <x v="14"/>
    <s v="photography/photography books"/>
  </r>
  <r>
    <n v="625"/>
    <s v="Martinez Inc"/>
    <s v="Organic upward-trending Graphical User Interface"/>
    <n v="7500"/>
    <n v="5803"/>
    <x v="0"/>
    <n v="0.77373333333333338"/>
    <n v="46.798387096774192"/>
    <n v="62"/>
    <x v="1"/>
    <s v="USD"/>
    <x v="575"/>
    <n v="1581314400"/>
    <x v="575"/>
    <x v="580"/>
    <b v="0"/>
    <b v="0"/>
    <x v="3"/>
    <x v="3"/>
    <s v="theater/plays"/>
  </r>
  <r>
    <n v="626"/>
    <s v="Tucker, Mccoy and Marquez"/>
    <s v="Synergistic tertiary budgetary management"/>
    <n v="6400"/>
    <n v="13205"/>
    <x v="1"/>
    <n v="2.0632812500000002"/>
    <n v="34.933862433862437"/>
    <n v="189"/>
    <x v="1"/>
    <s v="USD"/>
    <x v="576"/>
    <n v="1286427600"/>
    <x v="576"/>
    <x v="581"/>
    <b v="0"/>
    <b v="1"/>
    <x v="3"/>
    <x v="3"/>
    <s v="theater/plays"/>
  </r>
  <r>
    <n v="627"/>
    <s v="Martin, Lee and Armstrong"/>
    <s v="Open-architected incremental ability"/>
    <n v="1600"/>
    <n v="11108"/>
    <x v="1"/>
    <n v="6.9424999999999999"/>
    <n v="36.064935064935064"/>
    <n v="154"/>
    <x v="4"/>
    <s v="GBP"/>
    <x v="577"/>
    <n v="1278738000"/>
    <x v="577"/>
    <x v="582"/>
    <b v="1"/>
    <b v="0"/>
    <x v="0"/>
    <x v="0"/>
    <s v="food/food trucks"/>
  </r>
  <r>
    <n v="628"/>
    <s v="Dunn, Moreno and Green"/>
    <s v="Intuitive object-oriented task-force"/>
    <n v="1900"/>
    <n v="2884"/>
    <x v="1"/>
    <n v="1.5178947368421052"/>
    <n v="15.020833333333334"/>
    <n v="96"/>
    <x v="1"/>
    <s v="USD"/>
    <x v="578"/>
    <n v="1286427600"/>
    <x v="578"/>
    <x v="581"/>
    <b v="0"/>
    <b v="0"/>
    <x v="1"/>
    <x v="7"/>
    <s v="music/indie rock"/>
  </r>
  <r>
    <n v="629"/>
    <s v="Jackson, Martinez and Ray"/>
    <s v="Multi-tiered executive toolset"/>
    <n v="85900"/>
    <n v="55476"/>
    <x v="0"/>
    <n v="0.64582072176949945"/>
    <n v="36.984000000000002"/>
    <n v="750"/>
    <x v="1"/>
    <s v="USD"/>
    <x v="579"/>
    <n v="1467954000"/>
    <x v="579"/>
    <x v="583"/>
    <b v="0"/>
    <b v="1"/>
    <x v="3"/>
    <x v="3"/>
    <s v="theater/plays"/>
  </r>
  <r>
    <n v="630"/>
    <s v="Patterson-Johnson"/>
    <s v="Grass-roots directional workforce"/>
    <n v="9500"/>
    <n v="5973"/>
    <x v="3"/>
    <n v="0.62873684210526315"/>
    <n v="34.327586206896555"/>
    <n v="87"/>
    <x v="1"/>
    <s v="USD"/>
    <x v="580"/>
    <n v="1557637200"/>
    <x v="580"/>
    <x v="584"/>
    <b v="0"/>
    <b v="1"/>
    <x v="3"/>
    <x v="3"/>
    <s v="theater/plays"/>
  </r>
  <r>
    <n v="631"/>
    <s v="Carlson-Hernandez"/>
    <s v="Quality-focused real-time solution"/>
    <n v="59200"/>
    <n v="183756"/>
    <x v="1"/>
    <n v="3.1039864864864866"/>
    <n v="29.996082272282077"/>
    <n v="3063"/>
    <x v="1"/>
    <s v="USD"/>
    <x v="581"/>
    <n v="1553922000"/>
    <x v="581"/>
    <x v="585"/>
    <b v="0"/>
    <b v="0"/>
    <x v="3"/>
    <x v="3"/>
    <s v="theater/plays"/>
  </r>
  <r>
    <n v="632"/>
    <s v="Parker PLC"/>
    <s v="Reduced interactive matrix"/>
    <n v="72100"/>
    <n v="30902"/>
    <x v="2"/>
    <n v="0.42859916782246882"/>
    <n v="55.579136690647481"/>
    <n v="278"/>
    <x v="1"/>
    <s v="USD"/>
    <x v="582"/>
    <n v="1416463200"/>
    <x v="582"/>
    <x v="586"/>
    <b v="0"/>
    <b v="0"/>
    <x v="3"/>
    <x v="3"/>
    <s v="theater/plays"/>
  </r>
  <r>
    <n v="633"/>
    <s v="Yu and Sons"/>
    <s v="Adaptive context-sensitive architecture"/>
    <n v="6700"/>
    <n v="5569"/>
    <x v="0"/>
    <n v="0.83119402985074631"/>
    <n v="26.519047619047619"/>
    <n v="105"/>
    <x v="1"/>
    <s v="USD"/>
    <x v="336"/>
    <n v="1447221600"/>
    <x v="336"/>
    <x v="587"/>
    <b v="0"/>
    <b v="0"/>
    <x v="4"/>
    <x v="10"/>
    <s v="film &amp; video/animation"/>
  </r>
  <r>
    <n v="634"/>
    <s v="Taylor, Johnson and Hernandez"/>
    <s v="Polarized incremental portal"/>
    <n v="118200"/>
    <n v="92824"/>
    <x v="3"/>
    <n v="0.78531302876480547"/>
    <n v="27.992762364294329"/>
    <n v="1658"/>
    <x v="1"/>
    <s v="USD"/>
    <x v="583"/>
    <n v="1491627600"/>
    <x v="583"/>
    <x v="588"/>
    <b v="0"/>
    <b v="0"/>
    <x v="4"/>
    <x v="19"/>
    <s v="film &amp; video/television"/>
  </r>
  <r>
    <n v="635"/>
    <s v="Mack Ltd"/>
    <s v="Reactive regional access"/>
    <n v="139000"/>
    <n v="158590"/>
    <x v="1"/>
    <n v="1.1409352517985611"/>
    <n v="34.993380406001762"/>
    <n v="2266"/>
    <x v="1"/>
    <s v="USD"/>
    <x v="584"/>
    <n v="1363150800"/>
    <x v="584"/>
    <x v="589"/>
    <b v="0"/>
    <b v="0"/>
    <x v="4"/>
    <x v="19"/>
    <s v="film &amp; video/television"/>
  </r>
  <r>
    <n v="636"/>
    <s v="Lamb-Sanders"/>
    <s v="Stand-alone reciprocal frame"/>
    <n v="197700"/>
    <n v="127591"/>
    <x v="0"/>
    <n v="0.64537683358624176"/>
    <n v="24.499039938556066"/>
    <n v="2604"/>
    <x v="3"/>
    <s v="DKK"/>
    <x v="585"/>
    <n v="1330754400"/>
    <x v="585"/>
    <x v="590"/>
    <b v="0"/>
    <b v="1"/>
    <x v="4"/>
    <x v="10"/>
    <s v="film &amp; video/animation"/>
  </r>
  <r>
    <n v="637"/>
    <s v="Williams-Ramirez"/>
    <s v="Open-architected 24/7 throughput"/>
    <n v="8500"/>
    <n v="6750"/>
    <x v="0"/>
    <n v="0.79411764705882348"/>
    <n v="51.92307692307692"/>
    <n v="65"/>
    <x v="1"/>
    <s v="USD"/>
    <x v="586"/>
    <n v="1479794400"/>
    <x v="586"/>
    <x v="591"/>
    <b v="0"/>
    <b v="0"/>
    <x v="3"/>
    <x v="3"/>
    <s v="theater/plays"/>
  </r>
  <r>
    <n v="638"/>
    <s v="Weaver Ltd"/>
    <s v="Monitored 24/7 approach"/>
    <n v="81600"/>
    <n v="9318"/>
    <x v="0"/>
    <n v="0.11419117647058824"/>
    <n v="49.563829787234042"/>
    <n v="94"/>
    <x v="1"/>
    <s v="USD"/>
    <x v="587"/>
    <n v="1281243600"/>
    <x v="587"/>
    <x v="592"/>
    <b v="0"/>
    <b v="1"/>
    <x v="3"/>
    <x v="3"/>
    <s v="theater/plays"/>
  </r>
  <r>
    <n v="639"/>
    <s v="Barnes-Williams"/>
    <s v="Upgradable explicit forecast"/>
    <n v="8600"/>
    <n v="4832"/>
    <x v="2"/>
    <n v="0.56186046511627907"/>
    <n v="53.68888888888889"/>
    <n v="45"/>
    <x v="1"/>
    <s v="USD"/>
    <x v="588"/>
    <n v="1532754000"/>
    <x v="588"/>
    <x v="593"/>
    <b v="0"/>
    <b v="1"/>
    <x v="4"/>
    <x v="6"/>
    <s v="film &amp; video/drama"/>
  </r>
  <r>
    <n v="640"/>
    <s v="Richardson, Woodward and Hansen"/>
    <s v="Pre-emptive context-sensitive support"/>
    <n v="119800"/>
    <n v="19769"/>
    <x v="0"/>
    <n v="0.16501669449081802"/>
    <n v="38.461089494163424"/>
    <n v="257"/>
    <x v="1"/>
    <s v="USD"/>
    <x v="589"/>
    <n v="1453356000"/>
    <x v="589"/>
    <x v="510"/>
    <b v="0"/>
    <b v="0"/>
    <x v="3"/>
    <x v="3"/>
    <s v="theater/plays"/>
  </r>
  <r>
    <n v="641"/>
    <s v="Hunt, Barker and Baker"/>
    <s v="Business-focused leadingedge instruction set"/>
    <n v="9400"/>
    <n v="11277"/>
    <x v="1"/>
    <n v="1.1996808510638297"/>
    <n v="29.064432989690722"/>
    <n v="194"/>
    <x v="5"/>
    <s v="CHF"/>
    <x v="590"/>
    <n v="1489986000"/>
    <x v="590"/>
    <x v="594"/>
    <b v="0"/>
    <b v="0"/>
    <x v="3"/>
    <x v="3"/>
    <s v="theater/plays"/>
  </r>
  <r>
    <n v="642"/>
    <s v="Ramos, Moreno and Lewis"/>
    <s v="Extended multi-state knowledge user"/>
    <n v="9200"/>
    <n v="13382"/>
    <x v="1"/>
    <n v="1.4545652173913044"/>
    <n v="51.868217054263567"/>
    <n v="129"/>
    <x v="0"/>
    <s v="CAD"/>
    <x v="591"/>
    <n v="1545804000"/>
    <x v="591"/>
    <x v="595"/>
    <b v="0"/>
    <b v="0"/>
    <x v="2"/>
    <x v="8"/>
    <s v="technology/wearables"/>
  </r>
  <r>
    <n v="643"/>
    <s v="Harris Inc"/>
    <s v="Future-proofed modular groupware"/>
    <n v="14900"/>
    <n v="32986"/>
    <x v="1"/>
    <n v="2.2138255033557046"/>
    <n v="43.981333333333332"/>
    <n v="375"/>
    <x v="1"/>
    <s v="USD"/>
    <x v="592"/>
    <n v="1489899600"/>
    <x v="592"/>
    <x v="596"/>
    <b v="0"/>
    <b v="0"/>
    <x v="3"/>
    <x v="3"/>
    <s v="theater/plays"/>
  </r>
  <r>
    <n v="644"/>
    <s v="Peters-Nelson"/>
    <s v="Distributed real-time algorithm"/>
    <n v="169400"/>
    <n v="81984"/>
    <x v="0"/>
    <n v="0.48396694214876035"/>
    <n v="14"/>
    <n v="2928"/>
    <x v="0"/>
    <s v="CAD"/>
    <x v="593"/>
    <n v="1546495200"/>
    <x v="593"/>
    <x v="597"/>
    <b v="0"/>
    <b v="0"/>
    <x v="3"/>
    <x v="3"/>
    <s v="theater/plays"/>
  </r>
  <r>
    <n v="645"/>
    <s v="Ferguson, Murphy and Bright"/>
    <s v="Multi-lateral heuristic throughput"/>
    <n v="192100"/>
    <n v="178483"/>
    <x v="0"/>
    <n v="0.92911504424778757"/>
    <n v="18.999680647221631"/>
    <n v="4697"/>
    <x v="1"/>
    <s v="USD"/>
    <x v="594"/>
    <n v="1539752400"/>
    <x v="594"/>
    <x v="598"/>
    <b v="0"/>
    <b v="1"/>
    <x v="1"/>
    <x v="1"/>
    <s v="music/rock"/>
  </r>
  <r>
    <n v="646"/>
    <s v="Robinson Group"/>
    <s v="Switchable reciprocal middleware"/>
    <n v="98700"/>
    <n v="87448"/>
    <x v="0"/>
    <n v="0.88599797365754818"/>
    <n v="14.999656946826757"/>
    <n v="2915"/>
    <x v="1"/>
    <s v="USD"/>
    <x v="595"/>
    <n v="1364101200"/>
    <x v="595"/>
    <x v="599"/>
    <b v="0"/>
    <b v="0"/>
    <x v="6"/>
    <x v="11"/>
    <s v="games/video games"/>
  </r>
  <r>
    <n v="647"/>
    <s v="Jordan-Wolfe"/>
    <s v="Inverse multimedia Graphic Interface"/>
    <n v="4500"/>
    <n v="1863"/>
    <x v="0"/>
    <n v="0.41399999999999998"/>
    <n v="51.75"/>
    <n v="18"/>
    <x v="1"/>
    <s v="USD"/>
    <x v="596"/>
    <n v="1525323600"/>
    <x v="596"/>
    <x v="600"/>
    <b v="0"/>
    <b v="0"/>
    <x v="5"/>
    <x v="18"/>
    <s v="publishing/translations"/>
  </r>
  <r>
    <n v="648"/>
    <s v="Vargas-Cox"/>
    <s v="Vision-oriented local contingency"/>
    <n v="98600"/>
    <n v="62174"/>
    <x v="3"/>
    <n v="0.63056795131845844"/>
    <n v="42.997233748271093"/>
    <n v="723"/>
    <x v="1"/>
    <s v="USD"/>
    <x v="597"/>
    <n v="1500872400"/>
    <x v="597"/>
    <x v="601"/>
    <b v="1"/>
    <b v="0"/>
    <x v="0"/>
    <x v="0"/>
    <s v="food/food trucks"/>
  </r>
  <r>
    <n v="649"/>
    <s v="Yang and Sons"/>
    <s v="Reactive 6thgeneration hub"/>
    <n v="121700"/>
    <n v="59003"/>
    <x v="0"/>
    <n v="0.48482333607230893"/>
    <n v="49.005813953488371"/>
    <n v="602"/>
    <x v="5"/>
    <s v="CHF"/>
    <x v="598"/>
    <n v="1288501200"/>
    <x v="598"/>
    <x v="602"/>
    <b v="1"/>
    <b v="1"/>
    <x v="3"/>
    <x v="3"/>
    <s v="theater/plays"/>
  </r>
  <r>
    <n v="650"/>
    <s v="Wilson, Wilson and Mathis"/>
    <s v="Optional asymmetric success"/>
    <n v="100"/>
    <n v="2"/>
    <x v="0"/>
    <n v="0.02"/>
    <n v="1"/>
    <n v="1"/>
    <x v="1"/>
    <s v="USD"/>
    <x v="599"/>
    <n v="1407128400"/>
    <x v="599"/>
    <x v="603"/>
    <b v="0"/>
    <b v="0"/>
    <x v="1"/>
    <x v="17"/>
    <s v="music/jazz"/>
  </r>
  <r>
    <n v="651"/>
    <s v="Wang, Koch and Weaver"/>
    <s v="Digitized analyzing capacity"/>
    <n v="196700"/>
    <n v="174039"/>
    <x v="0"/>
    <n v="0.88479410269445857"/>
    <n v="22.497285418821097"/>
    <n v="3868"/>
    <x v="6"/>
    <s v="EUR"/>
    <x v="600"/>
    <n v="1394344800"/>
    <x v="600"/>
    <x v="604"/>
    <b v="0"/>
    <b v="0"/>
    <x v="4"/>
    <x v="12"/>
    <s v="film &amp; video/shorts"/>
  </r>
  <r>
    <n v="652"/>
    <s v="Cisneros Ltd"/>
    <s v="Vision-oriented regional hub"/>
    <n v="10000"/>
    <n v="12684"/>
    <x v="1"/>
    <n v="1.2684"/>
    <n v="15.506112469437653"/>
    <n v="409"/>
    <x v="1"/>
    <s v="USD"/>
    <x v="601"/>
    <n v="1474088400"/>
    <x v="601"/>
    <x v="292"/>
    <b v="0"/>
    <b v="0"/>
    <x v="2"/>
    <x v="2"/>
    <s v="technology/web"/>
  </r>
  <r>
    <n v="653"/>
    <s v="Williams-Jones"/>
    <s v="Monitored incremental info-mediaries"/>
    <n v="600"/>
    <n v="14033"/>
    <x v="1"/>
    <n v="23.388333333333332"/>
    <n v="29.985042735042736"/>
    <n v="234"/>
    <x v="1"/>
    <s v="USD"/>
    <x v="602"/>
    <n v="1460264400"/>
    <x v="602"/>
    <x v="605"/>
    <b v="0"/>
    <b v="0"/>
    <x v="2"/>
    <x v="2"/>
    <s v="technology/web"/>
  </r>
  <r>
    <n v="654"/>
    <s v="Roberts, Hinton and Williams"/>
    <s v="Programmable static middleware"/>
    <n v="35000"/>
    <n v="177936"/>
    <x v="1"/>
    <n v="5.0838857142857146"/>
    <n v="29.49867374005305"/>
    <n v="3016"/>
    <x v="1"/>
    <s v="USD"/>
    <x v="335"/>
    <n v="1440824400"/>
    <x v="335"/>
    <x v="606"/>
    <b v="0"/>
    <b v="0"/>
    <x v="1"/>
    <x v="16"/>
    <s v="music/metal"/>
  </r>
  <r>
    <n v="655"/>
    <s v="Gonzalez, Williams and Benson"/>
    <s v="Multi-layered bottom-line encryption"/>
    <n v="6900"/>
    <n v="13212"/>
    <x v="1"/>
    <n v="1.9147826086956521"/>
    <n v="25.022727272727273"/>
    <n v="264"/>
    <x v="1"/>
    <s v="USD"/>
    <x v="603"/>
    <n v="1489554000"/>
    <x v="603"/>
    <x v="607"/>
    <b v="1"/>
    <b v="0"/>
    <x v="7"/>
    <x v="14"/>
    <s v="photography/photography books"/>
  </r>
  <r>
    <n v="656"/>
    <s v="Hobbs, Brown and Lee"/>
    <s v="Vision-oriented systematic Graphical User Interface"/>
    <n v="118400"/>
    <n v="49879"/>
    <x v="0"/>
    <n v="0.42127533783783783"/>
    <n v="49.483134920634917"/>
    <n v="504"/>
    <x v="2"/>
    <s v="AUD"/>
    <x v="604"/>
    <n v="1514872800"/>
    <x v="604"/>
    <x v="608"/>
    <b v="0"/>
    <b v="0"/>
    <x v="0"/>
    <x v="0"/>
    <s v="food/food trucks"/>
  </r>
  <r>
    <n v="657"/>
    <s v="Russo, Kim and Mccoy"/>
    <s v="Balanced optimal hardware"/>
    <n v="10000"/>
    <n v="824"/>
    <x v="0"/>
    <n v="8.2400000000000001E-2"/>
    <n v="29.428571428571427"/>
    <n v="14"/>
    <x v="1"/>
    <s v="USD"/>
    <x v="605"/>
    <n v="1515736800"/>
    <x v="605"/>
    <x v="609"/>
    <b v="0"/>
    <b v="0"/>
    <x v="4"/>
    <x v="22"/>
    <s v="film &amp; video/science fiction"/>
  </r>
  <r>
    <n v="658"/>
    <s v="Howell, Myers and Olson"/>
    <s v="Self-enabling mission-critical success"/>
    <n v="52600"/>
    <n v="31594"/>
    <x v="3"/>
    <n v="0.60064638783269964"/>
    <n v="40.505128205128209"/>
    <n v="390"/>
    <x v="1"/>
    <s v="USD"/>
    <x v="606"/>
    <n v="1442898000"/>
    <x v="606"/>
    <x v="610"/>
    <b v="0"/>
    <b v="0"/>
    <x v="1"/>
    <x v="1"/>
    <s v="music/rock"/>
  </r>
  <r>
    <n v="659"/>
    <s v="Bailey and Sons"/>
    <s v="Grass-roots dynamic emulation"/>
    <n v="120700"/>
    <n v="57010"/>
    <x v="0"/>
    <n v="0.47232808616404309"/>
    <n v="38.006666666666668"/>
    <n v="750"/>
    <x v="4"/>
    <s v="GBP"/>
    <x v="65"/>
    <n v="1296194400"/>
    <x v="65"/>
    <x v="611"/>
    <b v="0"/>
    <b v="0"/>
    <x v="4"/>
    <x v="4"/>
    <s v="film &amp; video/documentary"/>
  </r>
  <r>
    <n v="660"/>
    <s v="Jensen-Brown"/>
    <s v="Fundamental disintermediate matrix"/>
    <n v="9100"/>
    <n v="7438"/>
    <x v="0"/>
    <n v="0.81736263736263737"/>
    <n v="48.298701298701296"/>
    <n v="77"/>
    <x v="1"/>
    <s v="USD"/>
    <x v="607"/>
    <n v="1440910800"/>
    <x v="607"/>
    <x v="612"/>
    <b v="1"/>
    <b v="0"/>
    <x v="3"/>
    <x v="3"/>
    <s v="theater/plays"/>
  </r>
  <r>
    <n v="661"/>
    <s v="Smith Group"/>
    <s v="Right-sized secondary challenge"/>
    <n v="106800"/>
    <n v="57872"/>
    <x v="0"/>
    <n v="0.54187265917603"/>
    <n v="38.478723404255319"/>
    <n v="752"/>
    <x v="3"/>
    <s v="DKK"/>
    <x v="608"/>
    <n v="1335502800"/>
    <x v="608"/>
    <x v="613"/>
    <b v="0"/>
    <b v="0"/>
    <x v="1"/>
    <x v="17"/>
    <s v="music/jazz"/>
  </r>
  <r>
    <n v="662"/>
    <s v="Murphy-Farrell"/>
    <s v="Implemented exuding software"/>
    <n v="9100"/>
    <n v="8906"/>
    <x v="0"/>
    <n v="0.97868131868131869"/>
    <n v="33.992366412213741"/>
    <n v="131"/>
    <x v="1"/>
    <s v="USD"/>
    <x v="609"/>
    <n v="1544680800"/>
    <x v="609"/>
    <x v="614"/>
    <b v="0"/>
    <b v="0"/>
    <x v="3"/>
    <x v="3"/>
    <s v="theater/plays"/>
  </r>
  <r>
    <n v="663"/>
    <s v="Everett-Wolfe"/>
    <s v="Total optimizing software"/>
    <n v="10000"/>
    <n v="7724"/>
    <x v="0"/>
    <n v="0.77239999999999998"/>
    <n v="44.390804597701148"/>
    <n v="87"/>
    <x v="1"/>
    <s v="USD"/>
    <x v="610"/>
    <n v="1288414800"/>
    <x v="610"/>
    <x v="615"/>
    <b v="0"/>
    <b v="0"/>
    <x v="3"/>
    <x v="3"/>
    <s v="theater/plays"/>
  </r>
  <r>
    <n v="664"/>
    <s v="Young PLC"/>
    <s v="Optional maximized attitude"/>
    <n v="79400"/>
    <n v="26571"/>
    <x v="0"/>
    <n v="0.33464735516372796"/>
    <n v="12.498118532455315"/>
    <n v="1063"/>
    <x v="1"/>
    <s v="USD"/>
    <x v="541"/>
    <n v="1330581600"/>
    <x v="541"/>
    <x v="616"/>
    <b v="0"/>
    <b v="0"/>
    <x v="1"/>
    <x v="17"/>
    <s v="music/jazz"/>
  </r>
  <r>
    <n v="665"/>
    <s v="Park-Goodman"/>
    <s v="Customer-focused impactful extranet"/>
    <n v="5100"/>
    <n v="12219"/>
    <x v="1"/>
    <n v="2.3958823529411766"/>
    <n v="22.461397058823529"/>
    <n v="272"/>
    <x v="1"/>
    <s v="USD"/>
    <x v="611"/>
    <n v="1311397200"/>
    <x v="611"/>
    <x v="453"/>
    <b v="0"/>
    <b v="1"/>
    <x v="4"/>
    <x v="4"/>
    <s v="film &amp; video/documentary"/>
  </r>
  <r>
    <n v="666"/>
    <s v="York, Barr and Grant"/>
    <s v="Cloned bottom-line success"/>
    <n v="3100"/>
    <n v="1985"/>
    <x v="3"/>
    <n v="0.64032258064516134"/>
    <n v="39.700000000000003"/>
    <n v="25"/>
    <x v="1"/>
    <s v="USD"/>
    <x v="612"/>
    <n v="1378357200"/>
    <x v="612"/>
    <x v="617"/>
    <b v="0"/>
    <b v="1"/>
    <x v="3"/>
    <x v="3"/>
    <s v="theater/plays"/>
  </r>
  <r>
    <n v="667"/>
    <s v="Little Ltd"/>
    <s v="Decentralized bandwidth-monitored ability"/>
    <n v="6900"/>
    <n v="12155"/>
    <x v="1"/>
    <n v="1.7615942028985507"/>
    <n v="14.504773269689737"/>
    <n v="419"/>
    <x v="1"/>
    <s v="USD"/>
    <x v="613"/>
    <n v="1411102800"/>
    <x v="613"/>
    <x v="618"/>
    <b v="0"/>
    <b v="0"/>
    <x v="8"/>
    <x v="23"/>
    <s v="journalism/audio"/>
  </r>
  <r>
    <n v="668"/>
    <s v="Brown and Sons"/>
    <s v="Programmable leadingedge budgetary management"/>
    <n v="27500"/>
    <n v="5593"/>
    <x v="0"/>
    <n v="0.20338181818181819"/>
    <n v="36.796052631578945"/>
    <n v="76"/>
    <x v="1"/>
    <s v="USD"/>
    <x v="614"/>
    <n v="1344834000"/>
    <x v="614"/>
    <x v="619"/>
    <b v="0"/>
    <b v="0"/>
    <x v="3"/>
    <x v="3"/>
    <s v="theater/plays"/>
  </r>
  <r>
    <n v="669"/>
    <s v="Payne, Garrett and Thomas"/>
    <s v="Upgradable bi-directional concept"/>
    <n v="48800"/>
    <n v="175020"/>
    <x v="1"/>
    <n v="3.5864754098360656"/>
    <n v="53.985194324491054"/>
    <n v="1621"/>
    <x v="6"/>
    <s v="EUR"/>
    <x v="615"/>
    <n v="1499230800"/>
    <x v="615"/>
    <x v="620"/>
    <b v="0"/>
    <b v="0"/>
    <x v="3"/>
    <x v="3"/>
    <s v="theater/plays"/>
  </r>
  <r>
    <n v="670"/>
    <s v="Robinson Group"/>
    <s v="Re-contextualized homogeneous flexibility"/>
    <n v="16200"/>
    <n v="75955"/>
    <x v="1"/>
    <n v="4.6885802469135802"/>
    <n v="34.493642143505902"/>
    <n v="1101"/>
    <x v="1"/>
    <s v="USD"/>
    <x v="90"/>
    <n v="1457416800"/>
    <x v="90"/>
    <x v="621"/>
    <b v="0"/>
    <b v="0"/>
    <x v="1"/>
    <x v="7"/>
    <s v="music/indie rock"/>
  </r>
  <r>
    <n v="671"/>
    <s v="Robinson-Kelly"/>
    <s v="Monitored bi-directional standardization"/>
    <n v="97600"/>
    <n v="119127"/>
    <x v="1"/>
    <n v="1.220563524590164"/>
    <n v="55.511183597390492"/>
    <n v="1073"/>
    <x v="1"/>
    <s v="USD"/>
    <x v="616"/>
    <n v="1280898000"/>
    <x v="616"/>
    <x v="622"/>
    <b v="0"/>
    <b v="1"/>
    <x v="3"/>
    <x v="3"/>
    <s v="theater/plays"/>
  </r>
  <r>
    <n v="672"/>
    <s v="Kelly-Colon"/>
    <s v="Stand-alone grid-enabled leverage"/>
    <n v="197900"/>
    <n v="110689"/>
    <x v="0"/>
    <n v="0.55931783729156137"/>
    <n v="12.498757904245709"/>
    <n v="4428"/>
    <x v="2"/>
    <s v="AUD"/>
    <x v="617"/>
    <n v="1522472400"/>
    <x v="617"/>
    <x v="623"/>
    <b v="0"/>
    <b v="0"/>
    <x v="3"/>
    <x v="3"/>
    <s v="theater/plays"/>
  </r>
  <r>
    <n v="673"/>
    <s v="Turner, Scott and Gentry"/>
    <s v="Assimilated regional groupware"/>
    <n v="5600"/>
    <n v="2445"/>
    <x v="0"/>
    <n v="0.43660714285714286"/>
    <n v="21.077586206896552"/>
    <n v="58"/>
    <x v="6"/>
    <s v="EUR"/>
    <x v="618"/>
    <n v="1462510800"/>
    <x v="618"/>
    <x v="624"/>
    <b v="0"/>
    <b v="0"/>
    <x v="1"/>
    <x v="7"/>
    <s v="music/indie rock"/>
  </r>
  <r>
    <n v="674"/>
    <s v="Sanchez Ltd"/>
    <s v="Up-sized 24hour instruction set"/>
    <n v="170700"/>
    <n v="57250"/>
    <x v="3"/>
    <n v="0.33538371411833628"/>
    <n v="23.501642036124796"/>
    <n v="1218"/>
    <x v="1"/>
    <s v="USD"/>
    <x v="619"/>
    <n v="1317790800"/>
    <x v="619"/>
    <x v="625"/>
    <b v="0"/>
    <b v="0"/>
    <x v="7"/>
    <x v="14"/>
    <s v="photography/photography books"/>
  </r>
  <r>
    <n v="675"/>
    <s v="Giles-Smith"/>
    <s v="Right-sized web-enabled intranet"/>
    <n v="9700"/>
    <n v="11929"/>
    <x v="1"/>
    <n v="1.2297938144329896"/>
    <n v="18.01963746223565"/>
    <n v="331"/>
    <x v="1"/>
    <s v="USD"/>
    <x v="620"/>
    <n v="1568782800"/>
    <x v="620"/>
    <x v="626"/>
    <b v="0"/>
    <b v="0"/>
    <x v="8"/>
    <x v="23"/>
    <s v="journalism/audio"/>
  </r>
  <r>
    <n v="676"/>
    <s v="Thompson-Moreno"/>
    <s v="Expanded needs-based orchestration"/>
    <n v="62300"/>
    <n v="118214"/>
    <x v="1"/>
    <n v="1.8974959871589085"/>
    <n v="50.518803418803422"/>
    <n v="1170"/>
    <x v="1"/>
    <s v="USD"/>
    <x v="621"/>
    <n v="1349413200"/>
    <x v="621"/>
    <x v="627"/>
    <b v="0"/>
    <b v="0"/>
    <x v="7"/>
    <x v="14"/>
    <s v="photography/photography books"/>
  </r>
  <r>
    <n v="677"/>
    <s v="Murphy-Fox"/>
    <s v="Organic system-worthy orchestration"/>
    <n v="5300"/>
    <n v="4432"/>
    <x v="0"/>
    <n v="0.83622641509433959"/>
    <n v="19.963963963963963"/>
    <n v="111"/>
    <x v="1"/>
    <s v="USD"/>
    <x v="622"/>
    <n v="1472446800"/>
    <x v="622"/>
    <x v="491"/>
    <b v="0"/>
    <b v="0"/>
    <x v="5"/>
    <x v="13"/>
    <s v="publishing/fiction"/>
  </r>
  <r>
    <n v="678"/>
    <s v="Rodriguez-Patterson"/>
    <s v="Inverse static standardization"/>
    <n v="99500"/>
    <n v="17879"/>
    <x v="3"/>
    <n v="0.17968844221105529"/>
    <n v="41.579069767441858"/>
    <n v="215"/>
    <x v="1"/>
    <s v="USD"/>
    <x v="35"/>
    <n v="1548050400"/>
    <x v="35"/>
    <x v="628"/>
    <b v="0"/>
    <b v="0"/>
    <x v="4"/>
    <x v="6"/>
    <s v="film &amp; video/drama"/>
  </r>
  <r>
    <n v="679"/>
    <s v="Davis Ltd"/>
    <s v="Synchronized motivating solution"/>
    <n v="1400"/>
    <n v="14511"/>
    <x v="1"/>
    <n v="10.365"/>
    <n v="19.987603305785125"/>
    <n v="363"/>
    <x v="1"/>
    <s v="USD"/>
    <x v="623"/>
    <n v="1571806800"/>
    <x v="623"/>
    <x v="629"/>
    <b v="0"/>
    <b v="1"/>
    <x v="0"/>
    <x v="0"/>
    <s v="food/food trucks"/>
  </r>
  <r>
    <n v="680"/>
    <s v="Nelson-Valdez"/>
    <s v="Open-source 4thgeneration open system"/>
    <n v="145600"/>
    <n v="141822"/>
    <x v="0"/>
    <n v="0.97405219780219776"/>
    <n v="23.996954314720814"/>
    <n v="2955"/>
    <x v="1"/>
    <s v="USD"/>
    <x v="624"/>
    <n v="1576476000"/>
    <x v="624"/>
    <x v="630"/>
    <b v="0"/>
    <b v="1"/>
    <x v="6"/>
    <x v="20"/>
    <s v="games/mobile games"/>
  </r>
  <r>
    <n v="681"/>
    <s v="Kelly PLC"/>
    <s v="Decentralized context-sensitive superstructure"/>
    <n v="184100"/>
    <n v="159037"/>
    <x v="0"/>
    <n v="0.86386203150461705"/>
    <n v="47.989438744719372"/>
    <n v="1657"/>
    <x v="1"/>
    <s v="USD"/>
    <x v="625"/>
    <n v="1324965600"/>
    <x v="625"/>
    <x v="631"/>
    <b v="0"/>
    <b v="0"/>
    <x v="3"/>
    <x v="3"/>
    <s v="theater/plays"/>
  </r>
  <r>
    <n v="682"/>
    <s v="Nguyen and Sons"/>
    <s v="Compatible 5thgeneration concept"/>
    <n v="5400"/>
    <n v="8109"/>
    <x v="1"/>
    <n v="1.5016666666666667"/>
    <n v="39.364077669902912"/>
    <n v="103"/>
    <x v="1"/>
    <s v="USD"/>
    <x v="626"/>
    <n v="1387519200"/>
    <x v="626"/>
    <x v="632"/>
    <b v="0"/>
    <b v="0"/>
    <x v="3"/>
    <x v="3"/>
    <s v="theater/plays"/>
  </r>
  <r>
    <n v="683"/>
    <s v="Jones PLC"/>
    <s v="Virtual systemic intranet"/>
    <n v="2300"/>
    <n v="8244"/>
    <x v="1"/>
    <n v="3.5843478260869563"/>
    <n v="28.040816326530614"/>
    <n v="147"/>
    <x v="1"/>
    <s v="USD"/>
    <x v="627"/>
    <n v="1537246800"/>
    <x v="627"/>
    <x v="633"/>
    <b v="0"/>
    <b v="0"/>
    <x v="3"/>
    <x v="3"/>
    <s v="theater/plays"/>
  </r>
  <r>
    <n v="684"/>
    <s v="Gilmore LLC"/>
    <s v="Optimized systemic algorithm"/>
    <n v="1400"/>
    <n v="7600"/>
    <x v="1"/>
    <n v="5.4285714285714288"/>
    <n v="34.545454545454547"/>
    <n v="110"/>
    <x v="0"/>
    <s v="CAD"/>
    <x v="628"/>
    <n v="1279515600"/>
    <x v="628"/>
    <x v="634"/>
    <b v="0"/>
    <b v="0"/>
    <x v="5"/>
    <x v="9"/>
    <s v="publishing/nonfiction"/>
  </r>
  <r>
    <n v="685"/>
    <s v="Lee-Cobb"/>
    <s v="Customizable homogeneous firmware"/>
    <n v="140000"/>
    <n v="94501"/>
    <x v="0"/>
    <n v="0.67500714285714281"/>
    <n v="51.026457883369332"/>
    <n v="926"/>
    <x v="0"/>
    <s v="CAD"/>
    <x v="629"/>
    <n v="1442379600"/>
    <x v="629"/>
    <x v="415"/>
    <b v="0"/>
    <b v="0"/>
    <x v="3"/>
    <x v="3"/>
    <s v="theater/plays"/>
  </r>
  <r>
    <n v="686"/>
    <s v="Jones, Wiley and Robbins"/>
    <s v="Front-line cohesive extranet"/>
    <n v="7500"/>
    <n v="14381"/>
    <x v="1"/>
    <n v="1.9174666666666667"/>
    <n v="53.660447761194028"/>
    <n v="134"/>
    <x v="1"/>
    <s v="USD"/>
    <x v="630"/>
    <n v="1523077200"/>
    <x v="630"/>
    <x v="635"/>
    <b v="0"/>
    <b v="0"/>
    <x v="2"/>
    <x v="8"/>
    <s v="technology/wearables"/>
  </r>
  <r>
    <n v="687"/>
    <s v="Martin, Gates and Holt"/>
    <s v="Distributed holistic neural-net"/>
    <n v="1500"/>
    <n v="13980"/>
    <x v="1"/>
    <n v="9.32"/>
    <n v="25.985130111524164"/>
    <n v="269"/>
    <x v="1"/>
    <s v="USD"/>
    <x v="631"/>
    <n v="1489554000"/>
    <x v="631"/>
    <x v="607"/>
    <b v="0"/>
    <b v="0"/>
    <x v="3"/>
    <x v="3"/>
    <s v="theater/plays"/>
  </r>
  <r>
    <n v="688"/>
    <s v="Bowen, Davies and Burns"/>
    <s v="Devolved client-server monitoring"/>
    <n v="2900"/>
    <n v="12449"/>
    <x v="1"/>
    <n v="4.2927586206896553"/>
    <n v="35.568571428571431"/>
    <n v="175"/>
    <x v="1"/>
    <s v="USD"/>
    <x v="632"/>
    <n v="1548482400"/>
    <x v="632"/>
    <x v="636"/>
    <b v="0"/>
    <b v="1"/>
    <x v="4"/>
    <x v="19"/>
    <s v="film &amp; video/television"/>
  </r>
  <r>
    <n v="689"/>
    <s v="Nguyen Inc"/>
    <s v="Seamless directional capacity"/>
    <n v="7300"/>
    <n v="7348"/>
    <x v="1"/>
    <n v="1.0065753424657535"/>
    <n v="53.246376811594203"/>
    <n v="69"/>
    <x v="1"/>
    <s v="USD"/>
    <x v="633"/>
    <n v="1384063200"/>
    <x v="633"/>
    <x v="637"/>
    <b v="0"/>
    <b v="0"/>
    <x v="2"/>
    <x v="2"/>
    <s v="technology/web"/>
  </r>
  <r>
    <n v="690"/>
    <s v="Walsh-Watts"/>
    <s v="Polarized actuating implementation"/>
    <n v="3600"/>
    <n v="8158"/>
    <x v="1"/>
    <n v="2.266111111111111"/>
    <n v="21.46842105263158"/>
    <n v="190"/>
    <x v="1"/>
    <s v="USD"/>
    <x v="634"/>
    <n v="1322892000"/>
    <x v="634"/>
    <x v="638"/>
    <b v="0"/>
    <b v="1"/>
    <x v="4"/>
    <x v="4"/>
    <s v="film &amp; video/documentary"/>
  </r>
  <r>
    <n v="691"/>
    <s v="Ray, Li and Li"/>
    <s v="Front-line disintermediate hub"/>
    <n v="5000"/>
    <n v="7119"/>
    <x v="1"/>
    <n v="1.4238"/>
    <n v="15.018987341772151"/>
    <n v="237"/>
    <x v="1"/>
    <s v="USD"/>
    <x v="635"/>
    <n v="1350709200"/>
    <x v="635"/>
    <x v="639"/>
    <b v="1"/>
    <b v="1"/>
    <x v="4"/>
    <x v="4"/>
    <s v="film &amp; video/documentary"/>
  </r>
  <r>
    <n v="692"/>
    <s v="Murray Ltd"/>
    <s v="Decentralized 4thgeneration challenge"/>
    <n v="6000"/>
    <n v="5438"/>
    <x v="0"/>
    <n v="0.90633333333333332"/>
    <n v="35.311688311688314"/>
    <n v="77"/>
    <x v="4"/>
    <s v="GBP"/>
    <x v="636"/>
    <n v="1564203600"/>
    <x v="636"/>
    <x v="640"/>
    <b v="0"/>
    <b v="0"/>
    <x v="1"/>
    <x v="1"/>
    <s v="music/rock"/>
  </r>
  <r>
    <n v="693"/>
    <s v="Bradford-Silva"/>
    <s v="Reverse-engineered composite hierarchy"/>
    <n v="180400"/>
    <n v="115396"/>
    <x v="0"/>
    <n v="0.63966740576496672"/>
    <n v="33.008009153318078"/>
    <n v="1748"/>
    <x v="1"/>
    <s v="USD"/>
    <x v="637"/>
    <n v="1509685200"/>
    <x v="637"/>
    <x v="641"/>
    <b v="0"/>
    <b v="0"/>
    <x v="3"/>
    <x v="3"/>
    <s v="theater/plays"/>
  </r>
  <r>
    <n v="694"/>
    <s v="Mora-Bradley"/>
    <s v="Programmable tangible ability"/>
    <n v="9100"/>
    <n v="7656"/>
    <x v="0"/>
    <n v="0.84131868131868137"/>
    <n v="48.455696202531648"/>
    <n v="79"/>
    <x v="1"/>
    <s v="USD"/>
    <x v="638"/>
    <n v="1514959200"/>
    <x v="638"/>
    <x v="642"/>
    <b v="0"/>
    <b v="0"/>
    <x v="3"/>
    <x v="3"/>
    <s v="theater/plays"/>
  </r>
  <r>
    <n v="695"/>
    <s v="Cardenas, Thompson and Carey"/>
    <s v="Configurable full-range emulation"/>
    <n v="9200"/>
    <n v="12322"/>
    <x v="1"/>
    <n v="1.3393478260869565"/>
    <n v="31.433673469387756"/>
    <n v="196"/>
    <x v="6"/>
    <s v="EUR"/>
    <x v="639"/>
    <n v="1448863200"/>
    <x v="639"/>
    <x v="445"/>
    <b v="1"/>
    <b v="0"/>
    <x v="1"/>
    <x v="1"/>
    <s v="music/rock"/>
  </r>
  <r>
    <n v="696"/>
    <s v="Lopez, Reid and Johnson"/>
    <s v="Total real-time hardware"/>
    <n v="164100"/>
    <n v="96888"/>
    <x v="0"/>
    <n v="0.59042047531992692"/>
    <n v="54.492688413948258"/>
    <n v="889"/>
    <x v="1"/>
    <s v="USD"/>
    <x v="640"/>
    <n v="1429592400"/>
    <x v="640"/>
    <x v="116"/>
    <b v="0"/>
    <b v="1"/>
    <x v="3"/>
    <x v="3"/>
    <s v="theater/plays"/>
  </r>
  <r>
    <n v="697"/>
    <s v="Fox-Williams"/>
    <s v="Profound system-worthy functionalities"/>
    <n v="128900"/>
    <n v="196960"/>
    <x v="1"/>
    <n v="1.5280062063615205"/>
    <n v="13.499657299520219"/>
    <n v="7295"/>
    <x v="1"/>
    <s v="USD"/>
    <x v="641"/>
    <n v="1522645200"/>
    <x v="641"/>
    <x v="643"/>
    <b v="0"/>
    <b v="0"/>
    <x v="1"/>
    <x v="5"/>
    <s v="music/electric music"/>
  </r>
  <r>
    <n v="698"/>
    <s v="Taylor, Wood and Taylor"/>
    <s v="Cloned hybrid focus group"/>
    <n v="42100"/>
    <n v="188057"/>
    <x v="1"/>
    <n v="4.466912114014252"/>
    <n v="32.502073971655719"/>
    <n v="2893"/>
    <x v="0"/>
    <s v="CAD"/>
    <x v="642"/>
    <n v="1323324000"/>
    <x v="642"/>
    <x v="644"/>
    <b v="0"/>
    <b v="0"/>
    <x v="2"/>
    <x v="8"/>
    <s v="technology/wearables"/>
  </r>
  <r>
    <n v="699"/>
    <s v="King Inc"/>
    <s v="Ergonomic dedicated focus group"/>
    <n v="7400"/>
    <n v="6245"/>
    <x v="0"/>
    <n v="0.8439189189189189"/>
    <n v="55.758928571428569"/>
    <n v="56"/>
    <x v="1"/>
    <s v="USD"/>
    <x v="230"/>
    <n v="1561525200"/>
    <x v="230"/>
    <x v="645"/>
    <b v="0"/>
    <b v="0"/>
    <x v="4"/>
    <x v="6"/>
    <s v="film &amp; video/drama"/>
  </r>
  <r>
    <n v="700"/>
    <s v="Cole, Petty and Cameron"/>
    <s v="Realigned zero administration paradigm"/>
    <n v="100"/>
    <n v="3"/>
    <x v="0"/>
    <n v="0.03"/>
    <n v="1.5"/>
    <n v="1"/>
    <x v="1"/>
    <s v="USD"/>
    <x v="67"/>
    <n v="1265695200"/>
    <x v="67"/>
    <x v="646"/>
    <b v="0"/>
    <b v="0"/>
    <x v="2"/>
    <x v="8"/>
    <s v="technology/wearables"/>
  </r>
  <r>
    <n v="701"/>
    <s v="Mcclain LLC"/>
    <s v="Open-source multi-tasking methodology"/>
    <n v="52000"/>
    <n v="91014"/>
    <x v="1"/>
    <n v="1.7502692307692307"/>
    <n v="55.496341463414637"/>
    <n v="820"/>
    <x v="1"/>
    <s v="USD"/>
    <x v="643"/>
    <n v="1301806800"/>
    <x v="643"/>
    <x v="647"/>
    <b v="1"/>
    <b v="0"/>
    <x v="3"/>
    <x v="3"/>
    <s v="theater/plays"/>
  </r>
  <r>
    <n v="702"/>
    <s v="Sims-Gross"/>
    <s v="Object-based attitude-oriented analyzer"/>
    <n v="8700"/>
    <n v="4710"/>
    <x v="0"/>
    <n v="0.54137931034482756"/>
    <n v="28.373493975903614"/>
    <n v="83"/>
    <x v="1"/>
    <s v="USD"/>
    <x v="644"/>
    <n v="1374901200"/>
    <x v="644"/>
    <x v="467"/>
    <b v="0"/>
    <b v="0"/>
    <x v="2"/>
    <x v="8"/>
    <s v="technology/wearables"/>
  </r>
  <r>
    <n v="703"/>
    <s v="Perez Group"/>
    <s v="Cross-platform tertiary hub"/>
    <n v="63400"/>
    <n v="197728"/>
    <x v="1"/>
    <n v="3.1187381703470032"/>
    <n v="48.510304219823354"/>
    <n v="2038"/>
    <x v="1"/>
    <s v="USD"/>
    <x v="645"/>
    <n v="1336453200"/>
    <x v="645"/>
    <x v="648"/>
    <b v="1"/>
    <b v="1"/>
    <x v="5"/>
    <x v="18"/>
    <s v="publishing/translations"/>
  </r>
  <r>
    <n v="704"/>
    <s v="Haynes-Williams"/>
    <s v="Seamless clear-thinking artificial intelligence"/>
    <n v="8700"/>
    <n v="10682"/>
    <x v="1"/>
    <n v="1.2278160919540231"/>
    <n v="46.043103448275865"/>
    <n v="116"/>
    <x v="1"/>
    <s v="USD"/>
    <x v="646"/>
    <n v="1468904400"/>
    <x v="646"/>
    <x v="649"/>
    <b v="0"/>
    <b v="0"/>
    <x v="4"/>
    <x v="10"/>
    <s v="film &amp; video/animation"/>
  </r>
  <r>
    <n v="705"/>
    <s v="Ford LLC"/>
    <s v="Centralized tangible success"/>
    <n v="169700"/>
    <n v="168048"/>
    <x v="0"/>
    <n v="0.99026517383618151"/>
    <n v="41.493333333333332"/>
    <n v="2025"/>
    <x v="4"/>
    <s v="GBP"/>
    <x v="626"/>
    <n v="1387087200"/>
    <x v="626"/>
    <x v="650"/>
    <b v="0"/>
    <b v="0"/>
    <x v="5"/>
    <x v="9"/>
    <s v="publishing/nonfiction"/>
  </r>
  <r>
    <n v="706"/>
    <s v="Moreno Ltd"/>
    <s v="Customer-focused multimedia methodology"/>
    <n v="108400"/>
    <n v="138586"/>
    <x v="1"/>
    <n v="1.278468634686347"/>
    <n v="51.518959107806694"/>
    <n v="1345"/>
    <x v="2"/>
    <s v="AUD"/>
    <x v="647"/>
    <n v="1547445600"/>
    <x v="647"/>
    <x v="651"/>
    <b v="0"/>
    <b v="1"/>
    <x v="2"/>
    <x v="2"/>
    <s v="technology/web"/>
  </r>
  <r>
    <n v="707"/>
    <s v="Moore, Cook and Wright"/>
    <s v="Visionary maximized Local Area Network"/>
    <n v="7300"/>
    <n v="11579"/>
    <x v="1"/>
    <n v="1.5861643835616439"/>
    <n v="34.461309523809526"/>
    <n v="168"/>
    <x v="1"/>
    <s v="USD"/>
    <x v="159"/>
    <n v="1547359200"/>
    <x v="159"/>
    <x v="652"/>
    <b v="0"/>
    <b v="0"/>
    <x v="4"/>
    <x v="6"/>
    <s v="film &amp; video/drama"/>
  </r>
  <r>
    <n v="708"/>
    <s v="Ortega LLC"/>
    <s v="Secured bifurcated intranet"/>
    <n v="1700"/>
    <n v="12020"/>
    <x v="1"/>
    <n v="7.0705882352941174"/>
    <n v="43.868613138686129"/>
    <n v="137"/>
    <x v="5"/>
    <s v="CHF"/>
    <x v="648"/>
    <n v="1496293200"/>
    <x v="648"/>
    <x v="653"/>
    <b v="0"/>
    <b v="0"/>
    <x v="3"/>
    <x v="3"/>
    <s v="theater/plays"/>
  </r>
  <r>
    <n v="709"/>
    <s v="Silva, Walker and Martin"/>
    <s v="Grass-roots 4thgeneration product"/>
    <n v="9800"/>
    <n v="13954"/>
    <x v="1"/>
    <n v="1.4238775510204082"/>
    <n v="37.51075268817204"/>
    <n v="186"/>
    <x v="6"/>
    <s v="EUR"/>
    <x v="267"/>
    <n v="1335416400"/>
    <x v="267"/>
    <x v="654"/>
    <b v="0"/>
    <b v="0"/>
    <x v="3"/>
    <x v="3"/>
    <s v="theater/plays"/>
  </r>
  <r>
    <n v="710"/>
    <s v="Huynh, Gallegos and Mills"/>
    <s v="Reduced next generation info-mediaries"/>
    <n v="4300"/>
    <n v="6358"/>
    <x v="1"/>
    <n v="1.4786046511627906"/>
    <n v="25.431999999999999"/>
    <n v="125"/>
    <x v="1"/>
    <s v="USD"/>
    <x v="649"/>
    <n v="1532149200"/>
    <x v="649"/>
    <x v="655"/>
    <b v="0"/>
    <b v="1"/>
    <x v="3"/>
    <x v="3"/>
    <s v="theater/plays"/>
  </r>
  <r>
    <n v="711"/>
    <s v="Anderson LLC"/>
    <s v="Customizable full-range artificial intelligence"/>
    <n v="6200"/>
    <n v="1260"/>
    <x v="0"/>
    <n v="0.20322580645161289"/>
    <n v="45"/>
    <n v="14"/>
    <x v="6"/>
    <s v="EUR"/>
    <x v="248"/>
    <n v="1453788000"/>
    <x v="248"/>
    <x v="656"/>
    <b v="1"/>
    <b v="1"/>
    <x v="3"/>
    <x v="3"/>
    <s v="theater/plays"/>
  </r>
  <r>
    <n v="712"/>
    <s v="Garza-Bryant"/>
    <s v="Programmable leadingedge contingency"/>
    <n v="800"/>
    <n v="14725"/>
    <x v="1"/>
    <n v="18.40625"/>
    <n v="36.448019801980195"/>
    <n v="202"/>
    <x v="1"/>
    <s v="USD"/>
    <x v="571"/>
    <n v="1471496400"/>
    <x v="571"/>
    <x v="657"/>
    <b v="0"/>
    <b v="0"/>
    <x v="3"/>
    <x v="3"/>
    <s v="theater/plays"/>
  </r>
  <r>
    <n v="713"/>
    <s v="Mays LLC"/>
    <s v="Multi-layered global groupware"/>
    <n v="6900"/>
    <n v="11174"/>
    <x v="1"/>
    <n v="1.6194202898550725"/>
    <n v="54.242718446601941"/>
    <n v="103"/>
    <x v="1"/>
    <s v="USD"/>
    <x v="650"/>
    <n v="1472878800"/>
    <x v="650"/>
    <x v="89"/>
    <b v="0"/>
    <b v="0"/>
    <x v="5"/>
    <x v="15"/>
    <s v="publishing/radio &amp; podcasts"/>
  </r>
  <r>
    <n v="714"/>
    <s v="Evans-Jones"/>
    <s v="Switchable methodical superstructure"/>
    <n v="38500"/>
    <n v="182036"/>
    <x v="1"/>
    <n v="4.7282077922077921"/>
    <n v="50.990476190476187"/>
    <n v="1785"/>
    <x v="1"/>
    <s v="USD"/>
    <x v="1"/>
    <n v="1408510800"/>
    <x v="1"/>
    <x v="658"/>
    <b v="0"/>
    <b v="0"/>
    <x v="1"/>
    <x v="1"/>
    <s v="music/rock"/>
  </r>
  <r>
    <n v="715"/>
    <s v="Fischer, Torres and Walker"/>
    <s v="Expanded even-keeled portal"/>
    <n v="118000"/>
    <n v="28870"/>
    <x v="0"/>
    <n v="0.24466101694915254"/>
    <n v="22.004573170731707"/>
    <n v="656"/>
    <x v="1"/>
    <s v="USD"/>
    <x v="651"/>
    <n v="1281589200"/>
    <x v="651"/>
    <x v="438"/>
    <b v="0"/>
    <b v="0"/>
    <x v="6"/>
    <x v="20"/>
    <s v="games/mobile games"/>
  </r>
  <r>
    <n v="716"/>
    <s v="Tapia, Kramer and Hicks"/>
    <s v="Advanced modular moderator"/>
    <n v="2000"/>
    <n v="10353"/>
    <x v="1"/>
    <n v="5.1764999999999999"/>
    <n v="32.971337579617831"/>
    <n v="157"/>
    <x v="1"/>
    <s v="USD"/>
    <x v="652"/>
    <n v="1375851600"/>
    <x v="652"/>
    <x v="659"/>
    <b v="0"/>
    <b v="1"/>
    <x v="3"/>
    <x v="3"/>
    <s v="theater/plays"/>
  </r>
  <r>
    <n v="717"/>
    <s v="Barnes, Wilcox and Riley"/>
    <s v="Reverse-engineered well-modulated ability"/>
    <n v="5600"/>
    <n v="13868"/>
    <x v="1"/>
    <n v="2.4764285714285714"/>
    <n v="12.493693693693693"/>
    <n v="555"/>
    <x v="1"/>
    <s v="USD"/>
    <x v="653"/>
    <n v="1315803600"/>
    <x v="653"/>
    <x v="660"/>
    <b v="0"/>
    <b v="0"/>
    <x v="4"/>
    <x v="4"/>
    <s v="film &amp; video/documentary"/>
  </r>
  <r>
    <n v="718"/>
    <s v="Reyes PLC"/>
    <s v="Expanded optimal pricing structure"/>
    <n v="8300"/>
    <n v="8317"/>
    <x v="1"/>
    <n v="1.0020481927710843"/>
    <n v="14.001683501683502"/>
    <n v="297"/>
    <x v="1"/>
    <s v="USD"/>
    <x v="654"/>
    <n v="1373691600"/>
    <x v="654"/>
    <x v="661"/>
    <b v="0"/>
    <b v="0"/>
    <x v="2"/>
    <x v="8"/>
    <s v="technology/wearables"/>
  </r>
  <r>
    <n v="719"/>
    <s v="Pace, Simpson and Watkins"/>
    <s v="Down-sized uniform ability"/>
    <n v="6900"/>
    <n v="10557"/>
    <x v="1"/>
    <n v="1.53"/>
    <n v="42.914634146341463"/>
    <n v="123"/>
    <x v="1"/>
    <s v="USD"/>
    <x v="655"/>
    <n v="1339218000"/>
    <x v="655"/>
    <x v="662"/>
    <b v="0"/>
    <b v="0"/>
    <x v="5"/>
    <x v="13"/>
    <s v="publishing/fiction"/>
  </r>
  <r>
    <n v="720"/>
    <s v="Valenzuela, Davidson and Castro"/>
    <s v="Multi-layered upward-trending conglomeration"/>
    <n v="8700"/>
    <n v="3227"/>
    <x v="3"/>
    <n v="0.37091954022988505"/>
    <n v="42.460526315789473"/>
    <n v="38"/>
    <x v="3"/>
    <s v="DKK"/>
    <x v="656"/>
    <n v="1520402400"/>
    <x v="656"/>
    <x v="236"/>
    <b v="0"/>
    <b v="1"/>
    <x v="3"/>
    <x v="3"/>
    <s v="theater/plays"/>
  </r>
  <r>
    <n v="721"/>
    <s v="Dominguez-Owens"/>
    <s v="Open-architected systematic intranet"/>
    <n v="123600"/>
    <n v="5429"/>
    <x v="3"/>
    <n v="4.3923948220064728E-2"/>
    <n v="45.241666666666667"/>
    <n v="60"/>
    <x v="1"/>
    <s v="USD"/>
    <x v="657"/>
    <n v="1523336400"/>
    <x v="657"/>
    <x v="663"/>
    <b v="0"/>
    <b v="0"/>
    <x v="1"/>
    <x v="1"/>
    <s v="music/rock"/>
  </r>
  <r>
    <n v="722"/>
    <s v="Thomas-Simmons"/>
    <s v="Proactive 24hour frame"/>
    <n v="48500"/>
    <n v="75906"/>
    <x v="1"/>
    <n v="1.5650721649484536"/>
    <n v="12.50098814229249"/>
    <n v="3036"/>
    <x v="1"/>
    <s v="USD"/>
    <x v="265"/>
    <n v="1512280800"/>
    <x v="265"/>
    <x v="202"/>
    <b v="0"/>
    <b v="0"/>
    <x v="4"/>
    <x v="4"/>
    <s v="film &amp; video/documentary"/>
  </r>
  <r>
    <n v="723"/>
    <s v="Beck-Knight"/>
    <s v="Exclusive fresh-thinking model"/>
    <n v="4900"/>
    <n v="13250"/>
    <x v="1"/>
    <n v="2.704081632653061"/>
    <n v="46.006944444444443"/>
    <n v="144"/>
    <x v="2"/>
    <s v="AUD"/>
    <x v="658"/>
    <n v="1458709200"/>
    <x v="658"/>
    <x v="664"/>
    <b v="0"/>
    <b v="0"/>
    <x v="3"/>
    <x v="3"/>
    <s v="theater/plays"/>
  </r>
  <r>
    <n v="724"/>
    <s v="Mccoy Ltd"/>
    <s v="Business-focused encompassing intranet"/>
    <n v="8400"/>
    <n v="11261"/>
    <x v="1"/>
    <n v="1.3405952380952382"/>
    <n v="46.533057851239668"/>
    <n v="121"/>
    <x v="4"/>
    <s v="GBP"/>
    <x v="659"/>
    <n v="1414126800"/>
    <x v="659"/>
    <x v="665"/>
    <b v="0"/>
    <b v="1"/>
    <x v="3"/>
    <x v="3"/>
    <s v="theater/plays"/>
  </r>
  <r>
    <n v="725"/>
    <s v="Dawson-Tyler"/>
    <s v="Optional 6thgeneration access"/>
    <n v="193200"/>
    <n v="97369"/>
    <x v="0"/>
    <n v="0.50398033126293995"/>
    <n v="30.504072681704262"/>
    <n v="1596"/>
    <x v="1"/>
    <s v="USD"/>
    <x v="660"/>
    <n v="1416204000"/>
    <x v="660"/>
    <x v="666"/>
    <b v="0"/>
    <b v="0"/>
    <x v="6"/>
    <x v="20"/>
    <s v="games/mobile games"/>
  </r>
  <r>
    <n v="726"/>
    <s v="Johns-Thomas"/>
    <s v="Realigned web-enabled functionalities"/>
    <n v="54300"/>
    <n v="48227"/>
    <x v="3"/>
    <n v="0.88815837937384901"/>
    <n v="46.018129770992367"/>
    <n v="524"/>
    <x v="1"/>
    <s v="USD"/>
    <x v="661"/>
    <n v="1288501200"/>
    <x v="661"/>
    <x v="602"/>
    <b v="0"/>
    <b v="1"/>
    <x v="3"/>
    <x v="3"/>
    <s v="theater/plays"/>
  </r>
  <r>
    <n v="727"/>
    <s v="Quinn, Cruz and Schmidt"/>
    <s v="Enterprise-wide multimedia software"/>
    <n v="8900"/>
    <n v="14685"/>
    <x v="1"/>
    <n v="1.65"/>
    <n v="40.566298342541437"/>
    <n v="181"/>
    <x v="1"/>
    <s v="USD"/>
    <x v="4"/>
    <n v="1552971600"/>
    <x v="4"/>
    <x v="667"/>
    <b v="0"/>
    <b v="0"/>
    <x v="2"/>
    <x v="2"/>
    <s v="technology/web"/>
  </r>
  <r>
    <n v="728"/>
    <s v="Stewart Inc"/>
    <s v="Versatile mission-critical knowledgebase"/>
    <n v="4200"/>
    <n v="735"/>
    <x v="0"/>
    <n v="0.17499999999999999"/>
    <n v="36.75"/>
    <n v="10"/>
    <x v="1"/>
    <s v="USD"/>
    <x v="662"/>
    <n v="1465102800"/>
    <x v="662"/>
    <x v="668"/>
    <b v="0"/>
    <b v="0"/>
    <x v="3"/>
    <x v="3"/>
    <s v="theater/plays"/>
  </r>
  <r>
    <n v="729"/>
    <s v="Moore Group"/>
    <s v="Multi-lateral object-oriented open system"/>
    <n v="5600"/>
    <n v="10397"/>
    <x v="1"/>
    <n v="1.8566071428571429"/>
    <n v="42.610655737704917"/>
    <n v="122"/>
    <x v="1"/>
    <s v="USD"/>
    <x v="663"/>
    <n v="1360130400"/>
    <x v="663"/>
    <x v="669"/>
    <b v="0"/>
    <b v="0"/>
    <x v="4"/>
    <x v="6"/>
    <s v="film &amp; video/drama"/>
  </r>
  <r>
    <n v="730"/>
    <s v="Carson PLC"/>
    <s v="Visionary system-worthy attitude"/>
    <n v="28800"/>
    <n v="118847"/>
    <x v="1"/>
    <n v="4.1266319444444441"/>
    <n v="55.484126984126981"/>
    <n v="1071"/>
    <x v="0"/>
    <s v="CAD"/>
    <x v="664"/>
    <n v="1432875600"/>
    <x v="664"/>
    <x v="670"/>
    <b v="0"/>
    <b v="0"/>
    <x v="2"/>
    <x v="8"/>
    <s v="technology/wearables"/>
  </r>
  <r>
    <n v="731"/>
    <s v="Cruz, Hall and Mason"/>
    <s v="Synergized content-based hierarchy"/>
    <n v="8000"/>
    <n v="7220"/>
    <x v="3"/>
    <n v="0.90249999999999997"/>
    <n v="16.484018264840184"/>
    <n v="219"/>
    <x v="1"/>
    <s v="USD"/>
    <x v="665"/>
    <n v="1500872400"/>
    <x v="665"/>
    <x v="601"/>
    <b v="0"/>
    <b v="0"/>
    <x v="2"/>
    <x v="2"/>
    <s v="technology/web"/>
  </r>
  <r>
    <n v="732"/>
    <s v="Glass, Baker and Jones"/>
    <s v="Business-focused 24hour access"/>
    <n v="117000"/>
    <n v="107622"/>
    <x v="0"/>
    <n v="0.91984615384615387"/>
    <n v="48.002676181980377"/>
    <n v="1121"/>
    <x v="1"/>
    <s v="USD"/>
    <x v="666"/>
    <n v="1492146000"/>
    <x v="666"/>
    <x v="671"/>
    <b v="0"/>
    <b v="1"/>
    <x v="1"/>
    <x v="1"/>
    <s v="music/rock"/>
  </r>
  <r>
    <n v="733"/>
    <s v="Marquez-Kerr"/>
    <s v="Automated hybrid orchestration"/>
    <n v="15800"/>
    <n v="83267"/>
    <x v="1"/>
    <n v="5.2700632911392402"/>
    <n v="42.483163265306125"/>
    <n v="980"/>
    <x v="1"/>
    <s v="USD"/>
    <x v="43"/>
    <n v="1407301200"/>
    <x v="43"/>
    <x v="672"/>
    <b v="0"/>
    <b v="0"/>
    <x v="1"/>
    <x v="16"/>
    <s v="music/metal"/>
  </r>
  <r>
    <n v="734"/>
    <s v="Stone PLC"/>
    <s v="Exclusive 5thgeneration leverage"/>
    <n v="4200"/>
    <n v="13404"/>
    <x v="1"/>
    <n v="3.1914285714285713"/>
    <n v="12.503731343283581"/>
    <n v="536"/>
    <x v="1"/>
    <s v="USD"/>
    <x v="667"/>
    <n v="1486620000"/>
    <x v="667"/>
    <x v="673"/>
    <b v="0"/>
    <b v="1"/>
    <x v="3"/>
    <x v="3"/>
    <s v="theater/plays"/>
  </r>
  <r>
    <n v="735"/>
    <s v="Caldwell PLC"/>
    <s v="Grass-roots zero administration alliance"/>
    <n v="37100"/>
    <n v="131404"/>
    <x v="1"/>
    <n v="3.5418867924528303"/>
    <n v="32.999497739829231"/>
    <n v="1991"/>
    <x v="1"/>
    <s v="USD"/>
    <x v="668"/>
    <n v="1459918800"/>
    <x v="668"/>
    <x v="674"/>
    <b v="0"/>
    <b v="0"/>
    <x v="7"/>
    <x v="14"/>
    <s v="photography/photography books"/>
  </r>
  <r>
    <n v="736"/>
    <s v="Silva-Hawkins"/>
    <s v="Proactive heuristic orchestration"/>
    <n v="7700"/>
    <n v="2533"/>
    <x v="3"/>
    <n v="0.32896103896103895"/>
    <n v="43.672413793103445"/>
    <n v="29"/>
    <x v="1"/>
    <s v="USD"/>
    <x v="669"/>
    <n v="1424757600"/>
    <x v="669"/>
    <x v="675"/>
    <b v="0"/>
    <b v="0"/>
    <x v="5"/>
    <x v="9"/>
    <s v="publishing/nonfiction"/>
  </r>
  <r>
    <n v="737"/>
    <s v="Gardner Inc"/>
    <s v="Function-based systematic Graphical User Interface"/>
    <n v="3700"/>
    <n v="5028"/>
    <x v="1"/>
    <n v="1.358918918918919"/>
    <n v="13.966666666666667"/>
    <n v="180"/>
    <x v="1"/>
    <s v="USD"/>
    <x v="670"/>
    <n v="1479880800"/>
    <x v="670"/>
    <x v="676"/>
    <b v="0"/>
    <b v="0"/>
    <x v="1"/>
    <x v="7"/>
    <s v="music/indie rock"/>
  </r>
  <r>
    <n v="738"/>
    <s v="Garcia Group"/>
    <s v="Extended zero administration software"/>
    <n v="74700"/>
    <n v="1557"/>
    <x v="0"/>
    <n v="2.0843373493975904E-2"/>
    <n v="51.9"/>
    <n v="15"/>
    <x v="1"/>
    <s v="USD"/>
    <x v="671"/>
    <n v="1418018400"/>
    <x v="671"/>
    <x v="677"/>
    <b v="0"/>
    <b v="1"/>
    <x v="3"/>
    <x v="3"/>
    <s v="theater/plays"/>
  </r>
  <r>
    <n v="739"/>
    <s v="Meyer-Avila"/>
    <s v="Multi-tiered discrete support"/>
    <n v="10000"/>
    <n v="6100"/>
    <x v="0"/>
    <n v="0.61"/>
    <n v="15.968586387434556"/>
    <n v="191"/>
    <x v="1"/>
    <s v="USD"/>
    <x v="672"/>
    <n v="1341032400"/>
    <x v="672"/>
    <x v="678"/>
    <b v="0"/>
    <b v="0"/>
    <x v="1"/>
    <x v="7"/>
    <s v="music/indie rock"/>
  </r>
  <r>
    <n v="740"/>
    <s v="Nelson, Smith and Graham"/>
    <s v="Phased system-worthy conglomeration"/>
    <n v="5300"/>
    <n v="1592"/>
    <x v="0"/>
    <n v="0.30037735849056602"/>
    <n v="49.75"/>
    <n v="16"/>
    <x v="1"/>
    <s v="USD"/>
    <x v="673"/>
    <n v="1486360800"/>
    <x v="673"/>
    <x v="679"/>
    <b v="0"/>
    <b v="0"/>
    <x v="3"/>
    <x v="3"/>
    <s v="theater/plays"/>
  </r>
  <r>
    <n v="741"/>
    <s v="Garcia Ltd"/>
    <s v="Balanced mobile alliance"/>
    <n v="1200"/>
    <n v="14150"/>
    <x v="1"/>
    <n v="11.791666666666666"/>
    <n v="54.42307692307692"/>
    <n v="130"/>
    <x v="1"/>
    <s v="USD"/>
    <x v="674"/>
    <n v="1274677200"/>
    <x v="674"/>
    <x v="680"/>
    <b v="0"/>
    <b v="0"/>
    <x v="3"/>
    <x v="3"/>
    <s v="theater/plays"/>
  </r>
  <r>
    <n v="742"/>
    <s v="West-Stevens"/>
    <s v="Reactive solution-oriented groupware"/>
    <n v="1200"/>
    <n v="13513"/>
    <x v="1"/>
    <n v="11.260833333333334"/>
    <n v="55.381147540983605"/>
    <n v="122"/>
    <x v="1"/>
    <s v="USD"/>
    <x v="675"/>
    <n v="1267509600"/>
    <x v="675"/>
    <x v="681"/>
    <b v="0"/>
    <b v="0"/>
    <x v="1"/>
    <x v="5"/>
    <s v="music/electric music"/>
  </r>
  <r>
    <n v="743"/>
    <s v="Clark-Conrad"/>
    <s v="Exclusive bandwidth-monitored orchestration"/>
    <n v="3900"/>
    <n v="504"/>
    <x v="0"/>
    <n v="0.12923076923076923"/>
    <n v="14.823529411764707"/>
    <n v="17"/>
    <x v="1"/>
    <s v="USD"/>
    <x v="676"/>
    <n v="1445922000"/>
    <x v="676"/>
    <x v="682"/>
    <b v="0"/>
    <b v="1"/>
    <x v="3"/>
    <x v="3"/>
    <s v="theater/plays"/>
  </r>
  <r>
    <n v="744"/>
    <s v="Fitzgerald Group"/>
    <s v="Intuitive exuding initiative"/>
    <n v="2000"/>
    <n v="14240"/>
    <x v="1"/>
    <n v="7.12"/>
    <n v="50.857142857142854"/>
    <n v="140"/>
    <x v="1"/>
    <s v="USD"/>
    <x v="342"/>
    <n v="1534050000"/>
    <x v="342"/>
    <x v="683"/>
    <b v="0"/>
    <b v="1"/>
    <x v="3"/>
    <x v="3"/>
    <s v="theater/plays"/>
  </r>
  <r>
    <n v="745"/>
    <s v="Hill, Mccann and Moore"/>
    <s v="Streamlined needs-based knowledge user"/>
    <n v="6900"/>
    <n v="2091"/>
    <x v="0"/>
    <n v="0.30304347826086958"/>
    <n v="30.75"/>
    <n v="34"/>
    <x v="1"/>
    <s v="USD"/>
    <x v="677"/>
    <n v="1277528400"/>
    <x v="677"/>
    <x v="684"/>
    <b v="0"/>
    <b v="0"/>
    <x v="2"/>
    <x v="8"/>
    <s v="technology/wearables"/>
  </r>
  <r>
    <n v="746"/>
    <s v="Edwards LLC"/>
    <s v="Automated system-worthy structure"/>
    <n v="55800"/>
    <n v="118580"/>
    <x v="1"/>
    <n v="2.1250896057347672"/>
    <n v="17.5"/>
    <n v="3388"/>
    <x v="1"/>
    <s v="USD"/>
    <x v="678"/>
    <n v="1318568400"/>
    <x v="678"/>
    <x v="685"/>
    <b v="0"/>
    <b v="0"/>
    <x v="2"/>
    <x v="2"/>
    <s v="technology/web"/>
  </r>
  <r>
    <n v="747"/>
    <s v="Greer and Sons"/>
    <s v="Secured clear-thinking intranet"/>
    <n v="4900"/>
    <n v="11214"/>
    <x v="1"/>
    <n v="2.2885714285714287"/>
    <n v="20.024999999999999"/>
    <n v="280"/>
    <x v="1"/>
    <s v="USD"/>
    <x v="679"/>
    <n v="1284354000"/>
    <x v="679"/>
    <x v="488"/>
    <b v="0"/>
    <b v="0"/>
    <x v="3"/>
    <x v="3"/>
    <s v="theater/plays"/>
  </r>
  <r>
    <n v="748"/>
    <s v="Martinez PLC"/>
    <s v="Cloned actuating architecture"/>
    <n v="194900"/>
    <n v="68137"/>
    <x v="3"/>
    <n v="0.34959979476654696"/>
    <n v="55.486156351791529"/>
    <n v="614"/>
    <x v="1"/>
    <s v="USD"/>
    <x v="680"/>
    <n v="1269579600"/>
    <x v="680"/>
    <x v="686"/>
    <b v="0"/>
    <b v="1"/>
    <x v="4"/>
    <x v="10"/>
    <s v="film &amp; video/animation"/>
  </r>
  <r>
    <n v="749"/>
    <s v="Hunter-Logan"/>
    <s v="Down-sized needs-based task-force"/>
    <n v="8600"/>
    <n v="13527"/>
    <x v="1"/>
    <n v="1.5729069767441861"/>
    <n v="18.479508196721312"/>
    <n v="366"/>
    <x v="6"/>
    <s v="EUR"/>
    <x v="681"/>
    <n v="1413781200"/>
    <x v="681"/>
    <x v="687"/>
    <b v="0"/>
    <b v="1"/>
    <x v="2"/>
    <x v="8"/>
    <s v="technology/wearables"/>
  </r>
  <r>
    <n v="750"/>
    <s v="Ramos and Sons"/>
    <s v="Extended responsive Internet solution"/>
    <n v="100"/>
    <n v="1"/>
    <x v="0"/>
    <n v="0.01"/>
    <n v="0.5"/>
    <n v="1"/>
    <x v="4"/>
    <s v="GBP"/>
    <x v="682"/>
    <n v="1280120400"/>
    <x v="682"/>
    <x v="688"/>
    <b v="0"/>
    <b v="0"/>
    <x v="1"/>
    <x v="5"/>
    <s v="music/electric music"/>
  </r>
  <r>
    <n v="751"/>
    <s v="Lane-Barber"/>
    <s v="Universal value-added moderator"/>
    <n v="3600"/>
    <n v="8363"/>
    <x v="1"/>
    <n v="2.3230555555555554"/>
    <n v="15.487037037037037"/>
    <n v="270"/>
    <x v="1"/>
    <s v="USD"/>
    <x v="683"/>
    <n v="1459486800"/>
    <x v="683"/>
    <x v="689"/>
    <b v="1"/>
    <b v="1"/>
    <x v="5"/>
    <x v="9"/>
    <s v="publishing/nonfiction"/>
  </r>
  <r>
    <n v="752"/>
    <s v="Lowery Group"/>
    <s v="Sharable motivating emulation"/>
    <n v="5800"/>
    <n v="5362"/>
    <x v="3"/>
    <n v="0.92448275862068963"/>
    <n v="23.517543859649123"/>
    <n v="114"/>
    <x v="1"/>
    <s v="USD"/>
    <x v="684"/>
    <n v="1282539600"/>
    <x v="684"/>
    <x v="690"/>
    <b v="0"/>
    <b v="1"/>
    <x v="3"/>
    <x v="3"/>
    <s v="theater/plays"/>
  </r>
  <r>
    <n v="753"/>
    <s v="Guerrero-Griffin"/>
    <s v="Networked web-enabled product"/>
    <n v="4700"/>
    <n v="12065"/>
    <x v="1"/>
    <n v="2.5670212765957445"/>
    <n v="44.032846715328468"/>
    <n v="137"/>
    <x v="1"/>
    <s v="USD"/>
    <x v="674"/>
    <n v="1275886800"/>
    <x v="674"/>
    <x v="691"/>
    <b v="0"/>
    <b v="0"/>
    <x v="7"/>
    <x v="14"/>
    <s v="photography/photography books"/>
  </r>
  <r>
    <n v="754"/>
    <s v="Perez, Reed and Lee"/>
    <s v="Advanced dedicated encoding"/>
    <n v="70400"/>
    <n v="118603"/>
    <x v="1"/>
    <n v="1.6847017045454546"/>
    <n v="18.502808112324495"/>
    <n v="3205"/>
    <x v="1"/>
    <s v="USD"/>
    <x v="685"/>
    <n v="1355983200"/>
    <x v="685"/>
    <x v="424"/>
    <b v="0"/>
    <b v="0"/>
    <x v="3"/>
    <x v="3"/>
    <s v="theater/plays"/>
  </r>
  <r>
    <n v="755"/>
    <s v="Chen, Pollard and Clarke"/>
    <s v="Stand-alone multi-state project"/>
    <n v="4500"/>
    <n v="7496"/>
    <x v="1"/>
    <n v="1.6657777777777778"/>
    <n v="13.013888888888889"/>
    <n v="288"/>
    <x v="3"/>
    <s v="DKK"/>
    <x v="605"/>
    <n v="1515391200"/>
    <x v="605"/>
    <x v="231"/>
    <b v="0"/>
    <b v="1"/>
    <x v="3"/>
    <x v="3"/>
    <s v="theater/plays"/>
  </r>
  <r>
    <n v="756"/>
    <s v="Serrano, Gallagher and Griffith"/>
    <s v="Customizable bi-directional monitoring"/>
    <n v="1300"/>
    <n v="10037"/>
    <x v="1"/>
    <n v="7.7207692307692311"/>
    <n v="33.908783783783782"/>
    <n v="148"/>
    <x v="1"/>
    <s v="USD"/>
    <x v="686"/>
    <n v="1422252000"/>
    <x v="686"/>
    <x v="692"/>
    <b v="0"/>
    <b v="0"/>
    <x v="3"/>
    <x v="3"/>
    <s v="theater/plays"/>
  </r>
  <r>
    <n v="757"/>
    <s v="Callahan-Gilbert"/>
    <s v="Profit-focused motivating function"/>
    <n v="1400"/>
    <n v="5696"/>
    <x v="1"/>
    <n v="4.0685714285714285"/>
    <n v="24.982456140350877"/>
    <n v="114"/>
    <x v="1"/>
    <s v="USD"/>
    <x v="687"/>
    <n v="1305522000"/>
    <x v="687"/>
    <x v="693"/>
    <b v="0"/>
    <b v="0"/>
    <x v="4"/>
    <x v="6"/>
    <s v="film &amp; video/drama"/>
  </r>
  <r>
    <n v="758"/>
    <s v="Logan-Miranda"/>
    <s v="Proactive systemic firmware"/>
    <n v="29600"/>
    <n v="167005"/>
    <x v="1"/>
    <n v="5.6420608108108112"/>
    <n v="55.008234519104086"/>
    <n v="1518"/>
    <x v="0"/>
    <s v="CAD"/>
    <x v="688"/>
    <n v="1414904400"/>
    <x v="688"/>
    <x v="694"/>
    <b v="0"/>
    <b v="0"/>
    <x v="1"/>
    <x v="1"/>
    <s v="music/rock"/>
  </r>
  <r>
    <n v="759"/>
    <s v="Rodriguez PLC"/>
    <s v="Grass-roots upward-trending installation"/>
    <n v="167500"/>
    <n v="114615"/>
    <x v="0"/>
    <n v="0.6842686567164179"/>
    <n v="44.982339089481947"/>
    <n v="1274"/>
    <x v="1"/>
    <s v="USD"/>
    <x v="689"/>
    <n v="1520402400"/>
    <x v="689"/>
    <x v="236"/>
    <b v="0"/>
    <b v="0"/>
    <x v="1"/>
    <x v="5"/>
    <s v="music/electric music"/>
  </r>
  <r>
    <n v="760"/>
    <s v="Smith-Kennedy"/>
    <s v="Virtual heuristic hub"/>
    <n v="48300"/>
    <n v="16592"/>
    <x v="0"/>
    <n v="0.34351966873706002"/>
    <n v="39.504761904761907"/>
    <n v="210"/>
    <x v="6"/>
    <s v="EUR"/>
    <x v="690"/>
    <n v="1567141200"/>
    <x v="690"/>
    <x v="695"/>
    <b v="0"/>
    <b v="1"/>
    <x v="6"/>
    <x v="11"/>
    <s v="games/video games"/>
  </r>
  <r>
    <n v="761"/>
    <s v="Mitchell-Lee"/>
    <s v="Customizable leadingedge model"/>
    <n v="2200"/>
    <n v="14420"/>
    <x v="1"/>
    <n v="6.5545454545454547"/>
    <n v="43.433734939759034"/>
    <n v="166"/>
    <x v="1"/>
    <s v="USD"/>
    <x v="691"/>
    <n v="1501131600"/>
    <x v="691"/>
    <x v="696"/>
    <b v="0"/>
    <b v="0"/>
    <x v="1"/>
    <x v="1"/>
    <s v="music/rock"/>
  </r>
  <r>
    <n v="762"/>
    <s v="Davis Ltd"/>
    <s v="Upgradable uniform service-desk"/>
    <n v="3500"/>
    <n v="6204"/>
    <x v="1"/>
    <n v="1.7725714285714285"/>
    <n v="31.02"/>
    <n v="100"/>
    <x v="2"/>
    <s v="AUD"/>
    <x v="692"/>
    <n v="1355032800"/>
    <x v="692"/>
    <x v="697"/>
    <b v="0"/>
    <b v="0"/>
    <x v="1"/>
    <x v="17"/>
    <s v="music/jazz"/>
  </r>
  <r>
    <n v="763"/>
    <s v="Rowland PLC"/>
    <s v="Inverse client-driven product"/>
    <n v="5600"/>
    <n v="6338"/>
    <x v="1"/>
    <n v="1.1317857142857144"/>
    <n v="13.485106382978723"/>
    <n v="235"/>
    <x v="1"/>
    <s v="USD"/>
    <x v="693"/>
    <n v="1339477200"/>
    <x v="693"/>
    <x v="698"/>
    <b v="0"/>
    <b v="1"/>
    <x v="3"/>
    <x v="3"/>
    <s v="theater/plays"/>
  </r>
  <r>
    <n v="764"/>
    <s v="Shaffer-Mason"/>
    <s v="Managed bandwidth-monitored system engine"/>
    <n v="1100"/>
    <n v="8010"/>
    <x v="1"/>
    <n v="7.2818181818181822"/>
    <n v="27.060810810810811"/>
    <n v="148"/>
    <x v="1"/>
    <s v="USD"/>
    <x v="694"/>
    <n v="1305954000"/>
    <x v="694"/>
    <x v="699"/>
    <b v="0"/>
    <b v="0"/>
    <x v="1"/>
    <x v="1"/>
    <s v="music/rock"/>
  </r>
  <r>
    <n v="765"/>
    <s v="Matthews LLC"/>
    <s v="Advanced transitional help-desk"/>
    <n v="3900"/>
    <n v="8125"/>
    <x v="1"/>
    <n v="2.0833333333333335"/>
    <n v="20.517676767676768"/>
    <n v="198"/>
    <x v="1"/>
    <s v="USD"/>
    <x v="695"/>
    <n v="1494392400"/>
    <x v="695"/>
    <x v="489"/>
    <b v="1"/>
    <b v="1"/>
    <x v="1"/>
    <x v="7"/>
    <s v="music/indie rock"/>
  </r>
  <r>
    <n v="766"/>
    <s v="Montgomery-Castro"/>
    <s v="De-engineered disintermediate encryption"/>
    <n v="43800"/>
    <n v="13653"/>
    <x v="0"/>
    <n v="0.31171232876712329"/>
    <n v="27.526209677419356"/>
    <n v="248"/>
    <x v="2"/>
    <s v="AUD"/>
    <x v="123"/>
    <n v="1537419600"/>
    <x v="123"/>
    <x v="512"/>
    <b v="0"/>
    <b v="0"/>
    <x v="4"/>
    <x v="22"/>
    <s v="film &amp; video/science fiction"/>
  </r>
  <r>
    <n v="767"/>
    <s v="Hale, Pearson and Jenkins"/>
    <s v="Upgradable attitude-oriented project"/>
    <n v="97200"/>
    <n v="55372"/>
    <x v="0"/>
    <n v="0.56967078189300413"/>
    <n v="53.968810916179336"/>
    <n v="513"/>
    <x v="1"/>
    <s v="USD"/>
    <x v="696"/>
    <n v="1447999200"/>
    <x v="696"/>
    <x v="700"/>
    <b v="0"/>
    <b v="0"/>
    <x v="5"/>
    <x v="18"/>
    <s v="publishing/translations"/>
  </r>
  <r>
    <n v="768"/>
    <s v="Ramirez-Calderon"/>
    <s v="Fundamental zero tolerance alliance"/>
    <n v="4800"/>
    <n v="11088"/>
    <x v="1"/>
    <n v="2.31"/>
    <n v="36.96"/>
    <n v="150"/>
    <x v="1"/>
    <s v="USD"/>
    <x v="626"/>
    <n v="1388037600"/>
    <x v="626"/>
    <x v="701"/>
    <b v="0"/>
    <b v="0"/>
    <x v="3"/>
    <x v="3"/>
    <s v="theater/plays"/>
  </r>
  <r>
    <n v="769"/>
    <s v="Johnson-Morales"/>
    <s v="Devolved 24hour forecast"/>
    <n v="125600"/>
    <n v="109106"/>
    <x v="0"/>
    <n v="0.86867834394904464"/>
    <n v="15.997947214076246"/>
    <n v="3410"/>
    <x v="1"/>
    <s v="USD"/>
    <x v="697"/>
    <n v="1378789200"/>
    <x v="697"/>
    <x v="340"/>
    <b v="0"/>
    <b v="0"/>
    <x v="6"/>
    <x v="11"/>
    <s v="games/video games"/>
  </r>
  <r>
    <n v="770"/>
    <s v="Mathis-Rodriguez"/>
    <s v="User-centric attitude-oriented intranet"/>
    <n v="4300"/>
    <n v="11642"/>
    <x v="1"/>
    <n v="2.7074418604651163"/>
    <n v="26.949074074074073"/>
    <n v="216"/>
    <x v="6"/>
    <s v="EUR"/>
    <x v="698"/>
    <n v="1398056400"/>
    <x v="698"/>
    <x v="702"/>
    <b v="0"/>
    <b v="1"/>
    <x v="3"/>
    <x v="3"/>
    <s v="theater/plays"/>
  </r>
  <r>
    <n v="771"/>
    <s v="Smith, Mack and Williams"/>
    <s v="Self-enabling 5thgeneration paradigm"/>
    <n v="5600"/>
    <n v="2769"/>
    <x v="3"/>
    <n v="0.49446428571428569"/>
    <n v="53.25"/>
    <n v="26"/>
    <x v="1"/>
    <s v="USD"/>
    <x v="699"/>
    <n v="1550815200"/>
    <x v="699"/>
    <x v="703"/>
    <b v="0"/>
    <b v="0"/>
    <x v="3"/>
    <x v="3"/>
    <s v="theater/plays"/>
  </r>
  <r>
    <n v="772"/>
    <s v="Johnson-Pace"/>
    <s v="Persistent 3rdgeneration moratorium"/>
    <n v="149600"/>
    <n v="169586"/>
    <x v="1"/>
    <n v="1.1335962566844919"/>
    <n v="16.499902704806381"/>
    <n v="5139"/>
    <x v="1"/>
    <s v="USD"/>
    <x v="700"/>
    <n v="1550037600"/>
    <x v="700"/>
    <x v="704"/>
    <b v="0"/>
    <b v="0"/>
    <x v="1"/>
    <x v="7"/>
    <s v="music/indie rock"/>
  </r>
  <r>
    <n v="773"/>
    <s v="Meza, Kirby and Patel"/>
    <s v="Cross-platform empowering project"/>
    <n v="53100"/>
    <n v="101185"/>
    <x v="1"/>
    <n v="1.9055555555555554"/>
    <n v="21.501274968125795"/>
    <n v="2353"/>
    <x v="1"/>
    <s v="USD"/>
    <x v="701"/>
    <n v="1492923600"/>
    <x v="701"/>
    <x v="705"/>
    <b v="0"/>
    <b v="0"/>
    <x v="3"/>
    <x v="3"/>
    <s v="theater/plays"/>
  </r>
  <r>
    <n v="774"/>
    <s v="Gonzalez-Snow"/>
    <s v="Polarized user-facing interface"/>
    <n v="5000"/>
    <n v="6775"/>
    <x v="1"/>
    <n v="1.355"/>
    <n v="43.429487179487182"/>
    <n v="78"/>
    <x v="6"/>
    <s v="EUR"/>
    <x v="702"/>
    <n v="1467522000"/>
    <x v="702"/>
    <x v="706"/>
    <b v="0"/>
    <b v="0"/>
    <x v="2"/>
    <x v="2"/>
    <s v="technology/web"/>
  </r>
  <r>
    <n v="775"/>
    <s v="Murphy LLC"/>
    <s v="Customer-focused non-volatile framework"/>
    <n v="9400"/>
    <n v="968"/>
    <x v="0"/>
    <n v="0.10297872340425532"/>
    <n v="48.4"/>
    <n v="10"/>
    <x v="1"/>
    <s v="USD"/>
    <x v="703"/>
    <n v="1416117600"/>
    <x v="703"/>
    <x v="707"/>
    <b v="0"/>
    <b v="0"/>
    <x v="1"/>
    <x v="1"/>
    <s v="music/rock"/>
  </r>
  <r>
    <n v="776"/>
    <s v="Taylor-Rowe"/>
    <s v="Synchronized multimedia frame"/>
    <n v="110800"/>
    <n v="72623"/>
    <x v="0"/>
    <n v="0.65544223826714798"/>
    <n v="16.497728305315764"/>
    <n v="2201"/>
    <x v="1"/>
    <s v="USD"/>
    <x v="704"/>
    <n v="1563771600"/>
    <x v="704"/>
    <x v="708"/>
    <b v="0"/>
    <b v="0"/>
    <x v="3"/>
    <x v="3"/>
    <s v="theater/plays"/>
  </r>
  <r>
    <n v="777"/>
    <s v="Henderson Ltd"/>
    <s v="Open-architected stable algorithm"/>
    <n v="93800"/>
    <n v="45987"/>
    <x v="0"/>
    <n v="0.49026652452025588"/>
    <n v="34.014053254437869"/>
    <n v="676"/>
    <x v="1"/>
    <s v="USD"/>
    <x v="431"/>
    <n v="1319259600"/>
    <x v="431"/>
    <x v="709"/>
    <b v="0"/>
    <b v="0"/>
    <x v="3"/>
    <x v="3"/>
    <s v="theater/plays"/>
  </r>
  <r>
    <n v="778"/>
    <s v="Moss-Guzman"/>
    <s v="Cross-platform optimizing website"/>
    <n v="1300"/>
    <n v="10243"/>
    <x v="1"/>
    <n v="7.8792307692307695"/>
    <n v="29.433908045977013"/>
    <n v="174"/>
    <x v="5"/>
    <s v="CHF"/>
    <x v="705"/>
    <n v="1313643600"/>
    <x v="705"/>
    <x v="710"/>
    <b v="0"/>
    <b v="0"/>
    <x v="4"/>
    <x v="10"/>
    <s v="film &amp; video/animation"/>
  </r>
  <r>
    <n v="779"/>
    <s v="Webb Group"/>
    <s v="Public-key actuating projection"/>
    <n v="108700"/>
    <n v="87293"/>
    <x v="0"/>
    <n v="0.80306347746090156"/>
    <n v="52.522864019253909"/>
    <n v="831"/>
    <x v="1"/>
    <s v="USD"/>
    <x v="706"/>
    <n v="1440306000"/>
    <x v="706"/>
    <x v="711"/>
    <b v="0"/>
    <b v="1"/>
    <x v="3"/>
    <x v="3"/>
    <s v="theater/plays"/>
  </r>
  <r>
    <n v="780"/>
    <s v="Brooks-Rodriguez"/>
    <s v="Implemented intangible instruction set"/>
    <n v="5100"/>
    <n v="5421"/>
    <x v="1"/>
    <n v="1.0629411764705883"/>
    <n v="16.527439024390244"/>
    <n v="164"/>
    <x v="1"/>
    <s v="USD"/>
    <x v="707"/>
    <n v="1470805200"/>
    <x v="707"/>
    <x v="712"/>
    <b v="0"/>
    <b v="1"/>
    <x v="4"/>
    <x v="6"/>
    <s v="film &amp; video/drama"/>
  </r>
  <r>
    <n v="781"/>
    <s v="Thomas Ltd"/>
    <s v="Cross-group interactive architecture"/>
    <n v="8700"/>
    <n v="4414"/>
    <x v="3"/>
    <n v="0.50735632183908042"/>
    <n v="39.410714285714285"/>
    <n v="56"/>
    <x v="5"/>
    <s v="CHF"/>
    <x v="708"/>
    <n v="1292911200"/>
    <x v="708"/>
    <x v="70"/>
    <b v="0"/>
    <b v="0"/>
    <x v="3"/>
    <x v="3"/>
    <s v="theater/plays"/>
  </r>
  <r>
    <n v="782"/>
    <s v="Williams and Sons"/>
    <s v="Centralized asymmetric framework"/>
    <n v="5100"/>
    <n v="10981"/>
    <x v="1"/>
    <n v="2.153137254901961"/>
    <n v="34.102484472049689"/>
    <n v="161"/>
    <x v="1"/>
    <s v="USD"/>
    <x v="709"/>
    <n v="1301374800"/>
    <x v="709"/>
    <x v="713"/>
    <b v="0"/>
    <b v="1"/>
    <x v="4"/>
    <x v="10"/>
    <s v="film &amp; video/animation"/>
  </r>
  <r>
    <n v="783"/>
    <s v="Vega, Chan and Carney"/>
    <s v="Down-sized systematic utilization"/>
    <n v="7400"/>
    <n v="10451"/>
    <x v="1"/>
    <n v="1.4122972972972974"/>
    <n v="37.865942028985508"/>
    <n v="138"/>
    <x v="1"/>
    <s v="USD"/>
    <x v="710"/>
    <n v="1387864800"/>
    <x v="710"/>
    <x v="714"/>
    <b v="0"/>
    <b v="0"/>
    <x v="1"/>
    <x v="1"/>
    <s v="music/rock"/>
  </r>
  <r>
    <n v="784"/>
    <s v="Byrd Group"/>
    <s v="Profound fault-tolerant model"/>
    <n v="88900"/>
    <n v="102535"/>
    <x v="1"/>
    <n v="1.1533745781777278"/>
    <n v="15.498035066505441"/>
    <n v="3308"/>
    <x v="1"/>
    <s v="USD"/>
    <x v="711"/>
    <n v="1458190800"/>
    <x v="711"/>
    <x v="715"/>
    <b v="0"/>
    <b v="0"/>
    <x v="2"/>
    <x v="2"/>
    <s v="technology/web"/>
  </r>
  <r>
    <n v="785"/>
    <s v="Peterson, Fletcher and Sanchez"/>
    <s v="Multi-channeled bi-directional moratorium"/>
    <n v="6700"/>
    <n v="12939"/>
    <x v="1"/>
    <n v="1.9311940298507462"/>
    <n v="50.940944881889763"/>
    <n v="127"/>
    <x v="2"/>
    <s v="AUD"/>
    <x v="157"/>
    <n v="1559278800"/>
    <x v="157"/>
    <x v="716"/>
    <b v="0"/>
    <b v="1"/>
    <x v="4"/>
    <x v="10"/>
    <s v="film &amp; video/animation"/>
  </r>
  <r>
    <n v="786"/>
    <s v="Smith-Brown"/>
    <s v="Object-based content-based ability"/>
    <n v="1500"/>
    <n v="10946"/>
    <x v="1"/>
    <n v="7.2973333333333334"/>
    <n v="26.439613526570049"/>
    <n v="207"/>
    <x v="6"/>
    <s v="EUR"/>
    <x v="630"/>
    <n v="1522731600"/>
    <x v="630"/>
    <x v="717"/>
    <b v="0"/>
    <b v="1"/>
    <x v="1"/>
    <x v="17"/>
    <s v="music/jazz"/>
  </r>
  <r>
    <n v="787"/>
    <s v="Vance-Glover"/>
    <s v="Progressive coherent secured line"/>
    <n v="61200"/>
    <n v="60994"/>
    <x v="0"/>
    <n v="0.99663398692810456"/>
    <n v="35.502910360884748"/>
    <n v="859"/>
    <x v="0"/>
    <s v="CAD"/>
    <x v="712"/>
    <n v="1306731600"/>
    <x v="712"/>
    <x v="718"/>
    <b v="0"/>
    <b v="0"/>
    <x v="1"/>
    <x v="1"/>
    <s v="music/rock"/>
  </r>
  <r>
    <n v="788"/>
    <s v="Joyce PLC"/>
    <s v="Synchronized directional capability"/>
    <n v="3600"/>
    <n v="3174"/>
    <x v="2"/>
    <n v="0.88166666666666671"/>
    <n v="51.193548387096776"/>
    <n v="31"/>
    <x v="1"/>
    <s v="USD"/>
    <x v="93"/>
    <n v="1352527200"/>
    <x v="93"/>
    <x v="719"/>
    <b v="0"/>
    <b v="0"/>
    <x v="4"/>
    <x v="10"/>
    <s v="film &amp; video/animation"/>
  </r>
  <r>
    <n v="789"/>
    <s v="Kennedy-Miller"/>
    <s v="Cross-platform composite migration"/>
    <n v="9000"/>
    <n v="3351"/>
    <x v="0"/>
    <n v="0.37233333333333335"/>
    <n v="37.233333333333334"/>
    <n v="45"/>
    <x v="1"/>
    <s v="USD"/>
    <x v="713"/>
    <n v="1404363600"/>
    <x v="713"/>
    <x v="115"/>
    <b v="0"/>
    <b v="0"/>
    <x v="3"/>
    <x v="3"/>
    <s v="theater/plays"/>
  </r>
  <r>
    <n v="790"/>
    <s v="White-Obrien"/>
    <s v="Operative local pricing structure"/>
    <n v="185900"/>
    <n v="56774"/>
    <x v="3"/>
    <n v="0.30540075309306081"/>
    <n v="25.504941599281221"/>
    <n v="1113"/>
    <x v="1"/>
    <s v="USD"/>
    <x v="714"/>
    <n v="1266645600"/>
    <x v="714"/>
    <x v="720"/>
    <b v="0"/>
    <b v="0"/>
    <x v="3"/>
    <x v="3"/>
    <s v="theater/plays"/>
  </r>
  <r>
    <n v="791"/>
    <s v="Stafford, Hess and Raymond"/>
    <s v="Optional web-enabled extranet"/>
    <n v="2100"/>
    <n v="540"/>
    <x v="0"/>
    <n v="0.25714285714285712"/>
    <n v="45"/>
    <n v="6"/>
    <x v="1"/>
    <s v="USD"/>
    <x v="715"/>
    <n v="1482818400"/>
    <x v="715"/>
    <x v="721"/>
    <b v="0"/>
    <b v="0"/>
    <x v="0"/>
    <x v="0"/>
    <s v="food/food trucks"/>
  </r>
  <r>
    <n v="792"/>
    <s v="Jordan, Schneider and Hall"/>
    <s v="Reduced 6thgeneration intranet"/>
    <n v="2000"/>
    <n v="680"/>
    <x v="0"/>
    <n v="0.34"/>
    <n v="48.571428571428569"/>
    <n v="7"/>
    <x v="1"/>
    <s v="USD"/>
    <x v="716"/>
    <n v="1374642000"/>
    <x v="716"/>
    <x v="722"/>
    <b v="0"/>
    <b v="1"/>
    <x v="3"/>
    <x v="3"/>
    <s v="theater/plays"/>
  </r>
  <r>
    <n v="793"/>
    <s v="Rodriguez, Cox and Rodriguez"/>
    <s v="Networked disintermediate leverage"/>
    <n v="1100"/>
    <n v="13045"/>
    <x v="1"/>
    <n v="11.859090909090909"/>
    <n v="36.035911602209943"/>
    <n v="181"/>
    <x v="5"/>
    <s v="CHF"/>
    <x v="448"/>
    <n v="1372482000"/>
    <x v="448"/>
    <x v="451"/>
    <b v="0"/>
    <b v="0"/>
    <x v="5"/>
    <x v="9"/>
    <s v="publishing/nonfiction"/>
  </r>
  <r>
    <n v="794"/>
    <s v="Welch Inc"/>
    <s v="Optional optimal website"/>
    <n v="6600"/>
    <n v="8276"/>
    <x v="1"/>
    <n v="1.2539393939393939"/>
    <n v="37.618181818181817"/>
    <n v="110"/>
    <x v="1"/>
    <s v="USD"/>
    <x v="717"/>
    <n v="1514959200"/>
    <x v="717"/>
    <x v="642"/>
    <b v="0"/>
    <b v="0"/>
    <x v="1"/>
    <x v="1"/>
    <s v="music/rock"/>
  </r>
  <r>
    <n v="795"/>
    <s v="Vasquez Inc"/>
    <s v="Stand-alone asynchronous functionalities"/>
    <n v="7100"/>
    <n v="1022"/>
    <x v="0"/>
    <n v="0.14394366197183098"/>
    <n v="16.483870967741936"/>
    <n v="31"/>
    <x v="1"/>
    <s v="USD"/>
    <x v="718"/>
    <n v="1478235600"/>
    <x v="718"/>
    <x v="723"/>
    <b v="0"/>
    <b v="0"/>
    <x v="4"/>
    <x v="6"/>
    <s v="film &amp; video/drama"/>
  </r>
  <r>
    <n v="796"/>
    <s v="Freeman-Ferguson"/>
    <s v="Profound full-range open system"/>
    <n v="7800"/>
    <n v="4275"/>
    <x v="0"/>
    <n v="0.54807692307692313"/>
    <n v="27.403846153846153"/>
    <n v="78"/>
    <x v="1"/>
    <s v="USD"/>
    <x v="719"/>
    <n v="1408078800"/>
    <x v="719"/>
    <x v="724"/>
    <b v="0"/>
    <b v="1"/>
    <x v="6"/>
    <x v="20"/>
    <s v="games/mobile games"/>
  </r>
  <r>
    <n v="797"/>
    <s v="Houston, Moore and Rogers"/>
    <s v="Optional tangible utilization"/>
    <n v="7600"/>
    <n v="8332"/>
    <x v="1"/>
    <n v="1.0963157894736841"/>
    <n v="22.518918918918917"/>
    <n v="185"/>
    <x v="1"/>
    <s v="USD"/>
    <x v="720"/>
    <n v="1548136800"/>
    <x v="720"/>
    <x v="725"/>
    <b v="0"/>
    <b v="0"/>
    <x v="2"/>
    <x v="2"/>
    <s v="technology/web"/>
  </r>
  <r>
    <n v="798"/>
    <s v="Small-Fuentes"/>
    <s v="Seamless maximized product"/>
    <n v="3400"/>
    <n v="6408"/>
    <x v="1"/>
    <n v="1.8847058823529412"/>
    <n v="26.479338842975206"/>
    <n v="121"/>
    <x v="1"/>
    <s v="USD"/>
    <x v="721"/>
    <n v="1340859600"/>
    <x v="721"/>
    <x v="726"/>
    <b v="0"/>
    <b v="1"/>
    <x v="3"/>
    <x v="3"/>
    <s v="theater/plays"/>
  </r>
  <r>
    <n v="799"/>
    <s v="Reid-Day"/>
    <s v="Devolved tertiary time-frame"/>
    <n v="84500"/>
    <n v="73522"/>
    <x v="0"/>
    <n v="0.87008284023668636"/>
    <n v="30.008979591836734"/>
    <n v="1225"/>
    <x v="4"/>
    <s v="GBP"/>
    <x v="722"/>
    <n v="1454479200"/>
    <x v="722"/>
    <x v="727"/>
    <b v="0"/>
    <b v="0"/>
    <x v="3"/>
    <x v="3"/>
    <s v="theater/plays"/>
  </r>
  <r>
    <n v="800"/>
    <s v="Wallace LLC"/>
    <s v="Centralized regional function"/>
    <n v="100"/>
    <n v="1"/>
    <x v="0"/>
    <n v="0.01"/>
    <n v="0.5"/>
    <n v="1"/>
    <x v="5"/>
    <s v="CHF"/>
    <x v="139"/>
    <n v="1434430800"/>
    <x v="139"/>
    <x v="560"/>
    <b v="0"/>
    <b v="0"/>
    <x v="1"/>
    <x v="1"/>
    <s v="music/rock"/>
  </r>
  <r>
    <n v="801"/>
    <s v="Olson-Bishop"/>
    <s v="User-friendly high-level initiative"/>
    <n v="2300"/>
    <n v="4667"/>
    <x v="1"/>
    <n v="2.0291304347826089"/>
    <n v="22.014150943396228"/>
    <n v="106"/>
    <x v="1"/>
    <s v="USD"/>
    <x v="723"/>
    <n v="1579672800"/>
    <x v="723"/>
    <x v="728"/>
    <b v="0"/>
    <b v="1"/>
    <x v="7"/>
    <x v="14"/>
    <s v="photography/photography books"/>
  </r>
  <r>
    <n v="802"/>
    <s v="Rodriguez, Anderson and Porter"/>
    <s v="Reverse-engineered zero-defect infrastructure"/>
    <n v="6200"/>
    <n v="12216"/>
    <x v="1"/>
    <n v="1.9703225806451612"/>
    <n v="43.014084507042256"/>
    <n v="142"/>
    <x v="1"/>
    <s v="USD"/>
    <x v="704"/>
    <n v="1562389200"/>
    <x v="704"/>
    <x v="339"/>
    <b v="0"/>
    <b v="0"/>
    <x v="7"/>
    <x v="14"/>
    <s v="photography/photography books"/>
  </r>
  <r>
    <n v="803"/>
    <s v="Perez, Brown and Meyers"/>
    <s v="Stand-alone background customer loyalty"/>
    <n v="6100"/>
    <n v="6527"/>
    <x v="1"/>
    <n v="1.07"/>
    <n v="14.006437768240342"/>
    <n v="233"/>
    <x v="1"/>
    <s v="USD"/>
    <x v="724"/>
    <n v="1551506400"/>
    <x v="724"/>
    <x v="35"/>
    <b v="0"/>
    <b v="0"/>
    <x v="3"/>
    <x v="3"/>
    <s v="theater/plays"/>
  </r>
  <r>
    <n v="804"/>
    <s v="English-Mccullough"/>
    <s v="Business-focused discrete software"/>
    <n v="2600"/>
    <n v="6987"/>
    <x v="1"/>
    <n v="2.6873076923076922"/>
    <n v="16.025229357798164"/>
    <n v="218"/>
    <x v="1"/>
    <s v="USD"/>
    <x v="725"/>
    <n v="1516600800"/>
    <x v="725"/>
    <x v="729"/>
    <b v="0"/>
    <b v="0"/>
    <x v="1"/>
    <x v="1"/>
    <s v="music/rock"/>
  </r>
  <r>
    <n v="805"/>
    <s v="Smith-Nguyen"/>
    <s v="Advanced intermediate Graphic Interface"/>
    <n v="9700"/>
    <n v="4932"/>
    <x v="0"/>
    <n v="0.50845360824742269"/>
    <n v="36.805970149253731"/>
    <n v="67"/>
    <x v="2"/>
    <s v="AUD"/>
    <x v="660"/>
    <n v="1420437600"/>
    <x v="660"/>
    <x v="241"/>
    <b v="0"/>
    <b v="0"/>
    <x v="4"/>
    <x v="4"/>
    <s v="film &amp; video/documentary"/>
  </r>
  <r>
    <n v="806"/>
    <s v="Harmon-Madden"/>
    <s v="Adaptive holistic hub"/>
    <n v="700"/>
    <n v="8262"/>
    <x v="1"/>
    <n v="11.802857142857142"/>
    <n v="54.35526315789474"/>
    <n v="76"/>
    <x v="1"/>
    <s v="USD"/>
    <x v="726"/>
    <n v="1332997200"/>
    <x v="726"/>
    <x v="730"/>
    <b v="0"/>
    <b v="1"/>
    <x v="4"/>
    <x v="6"/>
    <s v="film &amp; video/drama"/>
  </r>
  <r>
    <n v="807"/>
    <s v="Walker-Taylor"/>
    <s v="Automated uniform concept"/>
    <n v="700"/>
    <n v="1848"/>
    <x v="1"/>
    <n v="2.64"/>
    <n v="21.488372093023255"/>
    <n v="43"/>
    <x v="1"/>
    <s v="USD"/>
    <x v="727"/>
    <n v="1574920800"/>
    <x v="727"/>
    <x v="322"/>
    <b v="0"/>
    <b v="1"/>
    <x v="3"/>
    <x v="3"/>
    <s v="theater/plays"/>
  </r>
  <r>
    <n v="808"/>
    <s v="Harris, Medina and Mitchell"/>
    <s v="Enhanced regional flexibility"/>
    <n v="5200"/>
    <n v="1583"/>
    <x v="0"/>
    <n v="0.30442307692307691"/>
    <n v="41.657894736842103"/>
    <n v="19"/>
    <x v="1"/>
    <s v="USD"/>
    <x v="728"/>
    <n v="1464930000"/>
    <x v="728"/>
    <x v="731"/>
    <b v="0"/>
    <b v="0"/>
    <x v="0"/>
    <x v="0"/>
    <s v="food/food trucks"/>
  </r>
  <r>
    <n v="809"/>
    <s v="Williams and Sons"/>
    <s v="Public-key bottom-line algorithm"/>
    <n v="140800"/>
    <n v="88536"/>
    <x v="0"/>
    <n v="0.62880681818181816"/>
    <n v="21"/>
    <n v="2108"/>
    <x v="5"/>
    <s v="CHF"/>
    <x v="729"/>
    <n v="1345006800"/>
    <x v="729"/>
    <x v="732"/>
    <b v="0"/>
    <b v="0"/>
    <x v="4"/>
    <x v="4"/>
    <s v="film &amp; video/documentary"/>
  </r>
  <r>
    <n v="810"/>
    <s v="Ball-Fisher"/>
    <s v="Multi-layered intangible instruction set"/>
    <n v="6400"/>
    <n v="12360"/>
    <x v="1"/>
    <n v="1.9312499999999999"/>
    <n v="27.963800904977376"/>
    <n v="221"/>
    <x v="1"/>
    <s v="USD"/>
    <x v="730"/>
    <n v="1512712800"/>
    <x v="730"/>
    <x v="157"/>
    <b v="0"/>
    <b v="1"/>
    <x v="3"/>
    <x v="3"/>
    <s v="theater/plays"/>
  </r>
  <r>
    <n v="811"/>
    <s v="Page, Holt and Mack"/>
    <s v="Fundamental methodical emulation"/>
    <n v="92500"/>
    <n v="71320"/>
    <x v="0"/>
    <n v="0.77102702702702708"/>
    <n v="52.518409425625919"/>
    <n v="679"/>
    <x v="1"/>
    <s v="USD"/>
    <x v="731"/>
    <n v="1452492000"/>
    <x v="731"/>
    <x v="733"/>
    <b v="0"/>
    <b v="1"/>
    <x v="6"/>
    <x v="11"/>
    <s v="games/video games"/>
  </r>
  <r>
    <n v="812"/>
    <s v="Landry Group"/>
    <s v="Expanded value-added hardware"/>
    <n v="59700"/>
    <n v="134640"/>
    <x v="1"/>
    <n v="2.2552763819095478"/>
    <n v="24"/>
    <n v="2805"/>
    <x v="0"/>
    <s v="CAD"/>
    <x v="78"/>
    <n v="1524286800"/>
    <x v="78"/>
    <x v="734"/>
    <b v="0"/>
    <b v="0"/>
    <x v="5"/>
    <x v="9"/>
    <s v="publishing/nonfiction"/>
  </r>
  <r>
    <n v="813"/>
    <s v="Buckley Group"/>
    <s v="Diverse high-level attitude"/>
    <n v="3200"/>
    <n v="7661"/>
    <x v="1"/>
    <n v="2.3940625"/>
    <n v="56.330882352941174"/>
    <n v="68"/>
    <x v="1"/>
    <s v="USD"/>
    <x v="732"/>
    <n v="1346907600"/>
    <x v="732"/>
    <x v="735"/>
    <b v="0"/>
    <b v="0"/>
    <x v="6"/>
    <x v="11"/>
    <s v="games/video games"/>
  </r>
  <r>
    <n v="814"/>
    <s v="Vincent PLC"/>
    <s v="Visionary 24hour analyzer"/>
    <n v="3200"/>
    <n v="2950"/>
    <x v="0"/>
    <n v="0.921875"/>
    <n v="40.972222222222221"/>
    <n v="36"/>
    <x v="3"/>
    <s v="DKK"/>
    <x v="733"/>
    <n v="1464498000"/>
    <x v="733"/>
    <x v="736"/>
    <b v="0"/>
    <b v="1"/>
    <x v="1"/>
    <x v="1"/>
    <s v="music/rock"/>
  </r>
  <r>
    <n v="815"/>
    <s v="Watson-Douglas"/>
    <s v="Centralized bandwidth-monitored leverage"/>
    <n v="9000"/>
    <n v="11721"/>
    <x v="1"/>
    <n v="1.3023333333333333"/>
    <n v="32.024590163934427"/>
    <n v="183"/>
    <x v="0"/>
    <s v="CAD"/>
    <x v="734"/>
    <n v="1514181600"/>
    <x v="734"/>
    <x v="737"/>
    <b v="0"/>
    <b v="0"/>
    <x v="1"/>
    <x v="1"/>
    <s v="music/rock"/>
  </r>
  <r>
    <n v="816"/>
    <s v="Jones, Casey and Jones"/>
    <s v="Ergonomic mission-critical moratorium"/>
    <n v="2300"/>
    <n v="14150"/>
    <x v="1"/>
    <n v="6.1521739130434785"/>
    <n v="53.195488721804509"/>
    <n v="133"/>
    <x v="1"/>
    <s v="USD"/>
    <x v="406"/>
    <n v="1392184800"/>
    <x v="406"/>
    <x v="738"/>
    <b v="1"/>
    <b v="1"/>
    <x v="3"/>
    <x v="3"/>
    <s v="theater/plays"/>
  </r>
  <r>
    <n v="817"/>
    <s v="Alvarez-Bauer"/>
    <s v="Front-line intermediate moderator"/>
    <n v="51300"/>
    <n v="189192"/>
    <x v="1"/>
    <n v="3.687953216374269"/>
    <n v="38.005624748895137"/>
    <n v="2489"/>
    <x v="6"/>
    <s v="EUR"/>
    <x v="735"/>
    <n v="1559365200"/>
    <x v="735"/>
    <x v="739"/>
    <b v="0"/>
    <b v="1"/>
    <x v="5"/>
    <x v="9"/>
    <s v="publishing/nonfiction"/>
  </r>
  <r>
    <n v="818"/>
    <s v="Martinez LLC"/>
    <s v="Automated local secured line"/>
    <n v="700"/>
    <n v="7664"/>
    <x v="1"/>
    <n v="10.948571428571428"/>
    <n v="55.536231884057969"/>
    <n v="69"/>
    <x v="1"/>
    <s v="USD"/>
    <x v="736"/>
    <n v="1549173600"/>
    <x v="736"/>
    <x v="740"/>
    <b v="0"/>
    <b v="1"/>
    <x v="3"/>
    <x v="3"/>
    <s v="theater/plays"/>
  </r>
  <r>
    <n v="819"/>
    <s v="Buck-Khan"/>
    <s v="Integrated bandwidth-monitored alliance"/>
    <n v="8900"/>
    <n v="4509"/>
    <x v="0"/>
    <n v="0.50662921348314605"/>
    <n v="47.968085106382979"/>
    <n v="47"/>
    <x v="1"/>
    <s v="USD"/>
    <x v="737"/>
    <n v="1355032800"/>
    <x v="737"/>
    <x v="697"/>
    <b v="1"/>
    <b v="0"/>
    <x v="6"/>
    <x v="11"/>
    <s v="games/video games"/>
  </r>
  <r>
    <n v="820"/>
    <s v="Valdez, Williams and Meyer"/>
    <s v="Cross-group heuristic forecast"/>
    <n v="1500"/>
    <n v="12009"/>
    <x v="1"/>
    <n v="8.0060000000000002"/>
    <n v="21.521505376344088"/>
    <n v="279"/>
    <x v="4"/>
    <s v="GBP"/>
    <x v="192"/>
    <n v="1533963600"/>
    <x v="192"/>
    <x v="741"/>
    <b v="0"/>
    <b v="1"/>
    <x v="1"/>
    <x v="1"/>
    <s v="music/rock"/>
  </r>
  <r>
    <n v="821"/>
    <s v="Alvarez-Andrews"/>
    <s v="Extended impactful secured line"/>
    <n v="4900"/>
    <n v="14273"/>
    <x v="1"/>
    <n v="2.9128571428571428"/>
    <n v="33.983333333333334"/>
    <n v="210"/>
    <x v="1"/>
    <s v="USD"/>
    <x v="738"/>
    <n v="1489381200"/>
    <x v="738"/>
    <x v="742"/>
    <b v="0"/>
    <b v="0"/>
    <x v="4"/>
    <x v="4"/>
    <s v="film &amp; video/documentary"/>
  </r>
  <r>
    <n v="822"/>
    <s v="Stewart and Sons"/>
    <s v="Distributed optimizing protocol"/>
    <n v="54000"/>
    <n v="188982"/>
    <x v="1"/>
    <n v="3.4996666666666667"/>
    <n v="44.995714285714286"/>
    <n v="2100"/>
    <x v="1"/>
    <s v="USD"/>
    <x v="739"/>
    <n v="1395032400"/>
    <x v="739"/>
    <x v="743"/>
    <b v="0"/>
    <b v="0"/>
    <x v="1"/>
    <x v="1"/>
    <s v="music/rock"/>
  </r>
  <r>
    <n v="823"/>
    <s v="Dyer Inc"/>
    <s v="Secured well-modulated system engine"/>
    <n v="4100"/>
    <n v="14640"/>
    <x v="1"/>
    <n v="3.5707317073170732"/>
    <n v="29.047619047619047"/>
    <n v="252"/>
    <x v="1"/>
    <s v="USD"/>
    <x v="613"/>
    <n v="1412485200"/>
    <x v="613"/>
    <x v="744"/>
    <b v="1"/>
    <b v="1"/>
    <x v="1"/>
    <x v="1"/>
    <s v="music/rock"/>
  </r>
  <r>
    <n v="824"/>
    <s v="Anderson, Williams and Cox"/>
    <s v="Streamlined national benchmark"/>
    <n v="85000"/>
    <n v="107516"/>
    <x v="1"/>
    <n v="1.2648941176470587"/>
    <n v="41.998437500000001"/>
    <n v="1280"/>
    <x v="1"/>
    <s v="USD"/>
    <x v="740"/>
    <n v="1279688400"/>
    <x v="740"/>
    <x v="269"/>
    <b v="0"/>
    <b v="1"/>
    <x v="5"/>
    <x v="9"/>
    <s v="publishing/nonfiction"/>
  </r>
  <r>
    <n v="825"/>
    <s v="Solomon PLC"/>
    <s v="Open-architected 24/7 infrastructure"/>
    <n v="3600"/>
    <n v="13950"/>
    <x v="1"/>
    <n v="3.875"/>
    <n v="44.426751592356688"/>
    <n v="157"/>
    <x v="4"/>
    <s v="GBP"/>
    <x v="145"/>
    <n v="1501995600"/>
    <x v="145"/>
    <x v="745"/>
    <b v="0"/>
    <b v="0"/>
    <x v="4"/>
    <x v="12"/>
    <s v="film &amp; video/shorts"/>
  </r>
  <r>
    <n v="826"/>
    <s v="Miller-Hubbard"/>
    <s v="Digitized 6thgeneration Local Area Network"/>
    <n v="2800"/>
    <n v="12797"/>
    <x v="1"/>
    <n v="4.5703571428571426"/>
    <n v="32.981958762886599"/>
    <n v="194"/>
    <x v="1"/>
    <s v="USD"/>
    <x v="741"/>
    <n v="1294639200"/>
    <x v="741"/>
    <x v="746"/>
    <b v="0"/>
    <b v="1"/>
    <x v="3"/>
    <x v="3"/>
    <s v="theater/plays"/>
  </r>
  <r>
    <n v="827"/>
    <s v="Miranda, Martinez and Lowery"/>
    <s v="Innovative actuating artificial intelligence"/>
    <n v="2300"/>
    <n v="6134"/>
    <x v="1"/>
    <n v="2.6669565217391304"/>
    <n v="37.402439024390247"/>
    <n v="82"/>
    <x v="2"/>
    <s v="AUD"/>
    <x v="742"/>
    <n v="1305435600"/>
    <x v="742"/>
    <x v="747"/>
    <b v="0"/>
    <b v="1"/>
    <x v="4"/>
    <x v="6"/>
    <s v="film &amp; video/drama"/>
  </r>
  <r>
    <n v="828"/>
    <s v="Munoz, Cherry and Bell"/>
    <s v="Cross-platform reciprocal budgetary management"/>
    <n v="7100"/>
    <n v="4899"/>
    <x v="0"/>
    <n v="0.69"/>
    <n v="34.99285714285714"/>
    <n v="70"/>
    <x v="1"/>
    <s v="USD"/>
    <x v="202"/>
    <n v="1537592400"/>
    <x v="202"/>
    <x v="503"/>
    <b v="0"/>
    <b v="0"/>
    <x v="3"/>
    <x v="3"/>
    <s v="theater/plays"/>
  </r>
  <r>
    <n v="829"/>
    <s v="Baker-Higgins"/>
    <s v="Vision-oriented scalable portal"/>
    <n v="9600"/>
    <n v="4929"/>
    <x v="0"/>
    <n v="0.51343749999999999"/>
    <n v="16.003246753246753"/>
    <n v="154"/>
    <x v="1"/>
    <s v="USD"/>
    <x v="743"/>
    <n v="1435122000"/>
    <x v="743"/>
    <x v="748"/>
    <b v="0"/>
    <b v="0"/>
    <x v="3"/>
    <x v="3"/>
    <s v="theater/plays"/>
  </r>
  <r>
    <n v="830"/>
    <s v="Johnson, Turner and Carroll"/>
    <s v="Persevering zero administration knowledge user"/>
    <n v="121600"/>
    <n v="1424"/>
    <x v="0"/>
    <n v="1.1710526315789473E-2"/>
    <n v="32.363636363636367"/>
    <n v="22"/>
    <x v="1"/>
    <s v="USD"/>
    <x v="744"/>
    <n v="1520056800"/>
    <x v="744"/>
    <x v="330"/>
    <b v="0"/>
    <b v="0"/>
    <x v="3"/>
    <x v="3"/>
    <s v="theater/plays"/>
  </r>
  <r>
    <n v="831"/>
    <s v="Ward PLC"/>
    <s v="Front-line bottom-line Graphic Interface"/>
    <n v="97100"/>
    <n v="105817"/>
    <x v="1"/>
    <n v="1.089773429454171"/>
    <n v="12.499055043704228"/>
    <n v="4233"/>
    <x v="1"/>
    <s v="USD"/>
    <x v="745"/>
    <n v="1335675600"/>
    <x v="745"/>
    <x v="749"/>
    <b v="0"/>
    <b v="0"/>
    <x v="7"/>
    <x v="14"/>
    <s v="photography/photography books"/>
  </r>
  <r>
    <n v="832"/>
    <s v="Bradley, Beck and Mayo"/>
    <s v="Synergized fault-tolerant hierarchy"/>
    <n v="43200"/>
    <n v="136156"/>
    <x v="1"/>
    <n v="3.1517592592592591"/>
    <n v="52.488820354664611"/>
    <n v="1297"/>
    <x v="3"/>
    <s v="DKK"/>
    <x v="746"/>
    <n v="1448431200"/>
    <x v="746"/>
    <x v="750"/>
    <b v="1"/>
    <b v="0"/>
    <x v="5"/>
    <x v="18"/>
    <s v="publishing/translations"/>
  </r>
  <r>
    <n v="833"/>
    <s v="Levine, Martin and Hernandez"/>
    <s v="Expanded asynchronous groupware"/>
    <n v="6800"/>
    <n v="10723"/>
    <x v="1"/>
    <n v="1.5769117647058823"/>
    <n v="32.493939393939392"/>
    <n v="165"/>
    <x v="3"/>
    <s v="DKK"/>
    <x v="747"/>
    <n v="1298613600"/>
    <x v="747"/>
    <x v="751"/>
    <b v="0"/>
    <b v="0"/>
    <x v="5"/>
    <x v="18"/>
    <s v="publishing/translations"/>
  </r>
  <r>
    <n v="834"/>
    <s v="Gallegos, Wagner and Gaines"/>
    <s v="Expanded fault-tolerant emulation"/>
    <n v="7300"/>
    <n v="11228"/>
    <x v="1"/>
    <n v="1.5380821917808218"/>
    <n v="47.176470588235297"/>
    <n v="119"/>
    <x v="1"/>
    <s v="USD"/>
    <x v="362"/>
    <n v="1372482000"/>
    <x v="362"/>
    <x v="451"/>
    <b v="0"/>
    <b v="0"/>
    <x v="3"/>
    <x v="3"/>
    <s v="theater/plays"/>
  </r>
  <r>
    <n v="835"/>
    <s v="Hodges, Smith and Kelly"/>
    <s v="Future-proofed 24hour model"/>
    <n v="86200"/>
    <n v="77355"/>
    <x v="0"/>
    <n v="0.89738979118329465"/>
    <n v="22.000853242320819"/>
    <n v="1758"/>
    <x v="1"/>
    <s v="USD"/>
    <x v="748"/>
    <n v="1425621600"/>
    <x v="748"/>
    <x v="752"/>
    <b v="0"/>
    <b v="0"/>
    <x v="2"/>
    <x v="2"/>
    <s v="technology/web"/>
  </r>
  <r>
    <n v="836"/>
    <s v="Macias Inc"/>
    <s v="Optimized didactic intranet"/>
    <n v="8100"/>
    <n v="6086"/>
    <x v="0"/>
    <n v="0.75135802469135804"/>
    <n v="32.372340425531917"/>
    <n v="94"/>
    <x v="1"/>
    <s v="USD"/>
    <x v="749"/>
    <n v="1266300000"/>
    <x v="749"/>
    <x v="753"/>
    <b v="0"/>
    <b v="0"/>
    <x v="1"/>
    <x v="7"/>
    <s v="music/indie rock"/>
  </r>
  <r>
    <n v="837"/>
    <s v="Cook-Ortiz"/>
    <s v="Right-sized dedicated standardization"/>
    <n v="17700"/>
    <n v="150960"/>
    <x v="1"/>
    <n v="8.5288135593220336"/>
    <n v="42.003338898163605"/>
    <n v="1797"/>
    <x v="1"/>
    <s v="USD"/>
    <x v="643"/>
    <n v="1305867600"/>
    <x v="643"/>
    <x v="754"/>
    <b v="0"/>
    <b v="0"/>
    <x v="1"/>
    <x v="17"/>
    <s v="music/jazz"/>
  </r>
  <r>
    <n v="838"/>
    <s v="Jordan-Fischer"/>
    <s v="Vision-oriented high-level extranet"/>
    <n v="6400"/>
    <n v="8890"/>
    <x v="1"/>
    <n v="1.3890625000000001"/>
    <n v="17.030651340996169"/>
    <n v="261"/>
    <x v="1"/>
    <s v="USD"/>
    <x v="750"/>
    <n v="1538802000"/>
    <x v="750"/>
    <x v="755"/>
    <b v="0"/>
    <b v="0"/>
    <x v="3"/>
    <x v="3"/>
    <s v="theater/plays"/>
  </r>
  <r>
    <n v="839"/>
    <s v="Pierce-Ramirez"/>
    <s v="Organized scalable initiative"/>
    <n v="7700"/>
    <n v="14644"/>
    <x v="1"/>
    <n v="1.9018181818181819"/>
    <n v="46.636942675159233"/>
    <n v="157"/>
    <x v="1"/>
    <s v="USD"/>
    <x v="751"/>
    <n v="1398920400"/>
    <x v="751"/>
    <x v="756"/>
    <b v="0"/>
    <b v="1"/>
    <x v="4"/>
    <x v="4"/>
    <s v="film &amp; video/documentary"/>
  </r>
  <r>
    <n v="840"/>
    <s v="Howell and Sons"/>
    <s v="Enhanced regional moderator"/>
    <n v="116300"/>
    <n v="116583"/>
    <x v="1"/>
    <n v="1.0024333619948409"/>
    <n v="16.499150863288989"/>
    <n v="3533"/>
    <x v="1"/>
    <s v="USD"/>
    <x v="752"/>
    <n v="1405659600"/>
    <x v="752"/>
    <x v="757"/>
    <b v="0"/>
    <b v="1"/>
    <x v="3"/>
    <x v="3"/>
    <s v="theater/plays"/>
  </r>
  <r>
    <n v="841"/>
    <s v="Garcia, Dunn and Richardson"/>
    <s v="Automated even-keeled emulation"/>
    <n v="9100"/>
    <n v="12991"/>
    <x v="1"/>
    <n v="1.4275824175824177"/>
    <n v="41.906451612903226"/>
    <n v="155"/>
    <x v="1"/>
    <s v="USD"/>
    <x v="753"/>
    <n v="1457244000"/>
    <x v="753"/>
    <x v="758"/>
    <b v="0"/>
    <b v="0"/>
    <x v="2"/>
    <x v="2"/>
    <s v="technology/web"/>
  </r>
  <r>
    <n v="842"/>
    <s v="Lawson and Sons"/>
    <s v="Reverse-engineered multi-tasking product"/>
    <n v="1500"/>
    <n v="8447"/>
    <x v="1"/>
    <n v="5.6313333333333331"/>
    <n v="31.996212121212121"/>
    <n v="132"/>
    <x v="6"/>
    <s v="EUR"/>
    <x v="754"/>
    <n v="1529298000"/>
    <x v="754"/>
    <x v="759"/>
    <b v="0"/>
    <b v="0"/>
    <x v="2"/>
    <x v="8"/>
    <s v="technology/wearables"/>
  </r>
  <r>
    <n v="843"/>
    <s v="Porter-Hicks"/>
    <s v="De-engineered next generation parallelism"/>
    <n v="8800"/>
    <n v="2703"/>
    <x v="0"/>
    <n v="0.30715909090909088"/>
    <n v="40.954545454545453"/>
    <n v="33"/>
    <x v="1"/>
    <s v="USD"/>
    <x v="755"/>
    <n v="1535778000"/>
    <x v="755"/>
    <x v="760"/>
    <b v="0"/>
    <b v="0"/>
    <x v="7"/>
    <x v="14"/>
    <s v="photography/photography books"/>
  </r>
  <r>
    <n v="844"/>
    <s v="Rodriguez-Hansen"/>
    <s v="Intuitive cohesive groupware"/>
    <n v="8800"/>
    <n v="8747"/>
    <x v="3"/>
    <n v="0.99397727272727276"/>
    <n v="46.526595744680854"/>
    <n v="94"/>
    <x v="1"/>
    <s v="USD"/>
    <x v="756"/>
    <n v="1327471200"/>
    <x v="756"/>
    <x v="761"/>
    <b v="0"/>
    <b v="0"/>
    <x v="4"/>
    <x v="4"/>
    <s v="film &amp; video/documentary"/>
  </r>
  <r>
    <n v="845"/>
    <s v="Williams LLC"/>
    <s v="Up-sized high-level access"/>
    <n v="69900"/>
    <n v="138087"/>
    <x v="1"/>
    <n v="1.9754935622317598"/>
    <n v="50.992245199409155"/>
    <n v="1354"/>
    <x v="4"/>
    <s v="GBP"/>
    <x v="757"/>
    <n v="1529557200"/>
    <x v="757"/>
    <x v="78"/>
    <b v="0"/>
    <b v="0"/>
    <x v="2"/>
    <x v="2"/>
    <s v="technology/web"/>
  </r>
  <r>
    <n v="846"/>
    <s v="Cooper, Stanley and Bryant"/>
    <s v="Phased empowering success"/>
    <n v="1000"/>
    <n v="5085"/>
    <x v="1"/>
    <n v="5.085"/>
    <n v="52.96875"/>
    <n v="48"/>
    <x v="1"/>
    <s v="USD"/>
    <x v="758"/>
    <n v="1535259600"/>
    <x v="758"/>
    <x v="762"/>
    <b v="1"/>
    <b v="1"/>
    <x v="2"/>
    <x v="2"/>
    <s v="technology/web"/>
  </r>
  <r>
    <n v="847"/>
    <s v="Miller, Glenn and Adams"/>
    <s v="Distributed actuating project"/>
    <n v="4700"/>
    <n v="11174"/>
    <x v="1"/>
    <n v="2.3774468085106384"/>
    <n v="50.790909090909089"/>
    <n v="110"/>
    <x v="1"/>
    <s v="USD"/>
    <x v="759"/>
    <n v="1515564000"/>
    <x v="759"/>
    <x v="763"/>
    <b v="0"/>
    <b v="0"/>
    <x v="0"/>
    <x v="0"/>
    <s v="food/food trucks"/>
  </r>
  <r>
    <n v="848"/>
    <s v="Cole, Salazar and Moreno"/>
    <s v="Robust motivating orchestration"/>
    <n v="3200"/>
    <n v="10831"/>
    <x v="1"/>
    <n v="3.3846875000000001"/>
    <n v="31.48546511627907"/>
    <n v="172"/>
    <x v="1"/>
    <s v="USD"/>
    <x v="760"/>
    <n v="1277096400"/>
    <x v="760"/>
    <x v="764"/>
    <b v="0"/>
    <b v="0"/>
    <x v="4"/>
    <x v="6"/>
    <s v="film &amp; video/drama"/>
  </r>
  <r>
    <n v="849"/>
    <s v="Jones-Ryan"/>
    <s v="Vision-oriented uniform instruction set"/>
    <n v="6700"/>
    <n v="8917"/>
    <x v="1"/>
    <n v="1.3308955223880596"/>
    <n v="14.522801302931596"/>
    <n v="307"/>
    <x v="1"/>
    <s v="USD"/>
    <x v="761"/>
    <n v="1329026400"/>
    <x v="761"/>
    <x v="765"/>
    <b v="0"/>
    <b v="1"/>
    <x v="1"/>
    <x v="7"/>
    <s v="music/indie rock"/>
  </r>
  <r>
    <n v="850"/>
    <s v="Hood, Perez and Meadows"/>
    <s v="Cross-group upward-trending hierarchy"/>
    <n v="100"/>
    <n v="1"/>
    <x v="0"/>
    <n v="0.01"/>
    <n v="0.5"/>
    <n v="1"/>
    <x v="1"/>
    <s v="USD"/>
    <x v="762"/>
    <n v="1322978400"/>
    <x v="762"/>
    <x v="539"/>
    <b v="1"/>
    <b v="0"/>
    <x v="1"/>
    <x v="1"/>
    <s v="music/rock"/>
  </r>
  <r>
    <n v="851"/>
    <s v="Bright and Sons"/>
    <s v="Object-based needs-based info-mediaries"/>
    <n v="6000"/>
    <n v="12468"/>
    <x v="1"/>
    <n v="2.0779999999999998"/>
    <n v="38.962499999999999"/>
    <n v="160"/>
    <x v="1"/>
    <s v="USD"/>
    <x v="444"/>
    <n v="1338786000"/>
    <x v="444"/>
    <x v="766"/>
    <b v="0"/>
    <b v="0"/>
    <x v="1"/>
    <x v="5"/>
    <s v="music/electric music"/>
  </r>
  <r>
    <n v="852"/>
    <s v="Brady Ltd"/>
    <s v="Open-source reciprocal standardization"/>
    <n v="4900"/>
    <n v="2505"/>
    <x v="0"/>
    <n v="0.51122448979591839"/>
    <n v="40.403225806451616"/>
    <n v="31"/>
    <x v="1"/>
    <s v="USD"/>
    <x v="763"/>
    <n v="1311656400"/>
    <x v="763"/>
    <x v="422"/>
    <b v="0"/>
    <b v="1"/>
    <x v="6"/>
    <x v="11"/>
    <s v="games/video games"/>
  </r>
  <r>
    <n v="853"/>
    <s v="Collier LLC"/>
    <s v="Secured well-modulated projection"/>
    <n v="17100"/>
    <n v="111502"/>
    <x v="1"/>
    <n v="6.5205847953216374"/>
    <n v="38.003408316291754"/>
    <n v="1467"/>
    <x v="0"/>
    <s v="CAD"/>
    <x v="764"/>
    <n v="1308978000"/>
    <x v="764"/>
    <x v="767"/>
    <b v="0"/>
    <b v="1"/>
    <x v="1"/>
    <x v="7"/>
    <s v="music/indie rock"/>
  </r>
  <r>
    <n v="854"/>
    <s v="Campbell, Thomas and Obrien"/>
    <s v="Multi-channeled secondary middleware"/>
    <n v="171000"/>
    <n v="194309"/>
    <x v="1"/>
    <n v="1.1363099415204678"/>
    <n v="36.496806912096169"/>
    <n v="2662"/>
    <x v="0"/>
    <s v="CAD"/>
    <x v="765"/>
    <n v="1576389600"/>
    <x v="765"/>
    <x v="768"/>
    <b v="0"/>
    <b v="0"/>
    <x v="5"/>
    <x v="13"/>
    <s v="publishing/fiction"/>
  </r>
  <r>
    <n v="855"/>
    <s v="Moses-Terry"/>
    <s v="Horizontal clear-thinking framework"/>
    <n v="23400"/>
    <n v="23956"/>
    <x v="1"/>
    <n v="1.0237606837606839"/>
    <n v="26.5"/>
    <n v="452"/>
    <x v="2"/>
    <s v="AUD"/>
    <x v="766"/>
    <n v="1311051600"/>
    <x v="766"/>
    <x v="214"/>
    <b v="0"/>
    <b v="0"/>
    <x v="3"/>
    <x v="3"/>
    <s v="theater/plays"/>
  </r>
  <r>
    <n v="856"/>
    <s v="Williams and Sons"/>
    <s v="Profound composite core"/>
    <n v="2400"/>
    <n v="8558"/>
    <x v="1"/>
    <n v="3.5658333333333334"/>
    <n v="27.082278481012658"/>
    <n v="158"/>
    <x v="1"/>
    <s v="USD"/>
    <x v="767"/>
    <n v="1336712400"/>
    <x v="767"/>
    <x v="769"/>
    <b v="0"/>
    <b v="0"/>
    <x v="0"/>
    <x v="0"/>
    <s v="food/food trucks"/>
  </r>
  <r>
    <n v="857"/>
    <s v="Miranda, Gray and Hale"/>
    <s v="Programmable disintermediate matrices"/>
    <n v="5300"/>
    <n v="7413"/>
    <x v="1"/>
    <n v="1.3986792452830188"/>
    <n v="16.473333333333333"/>
    <n v="225"/>
    <x v="5"/>
    <s v="CHF"/>
    <x v="768"/>
    <n v="1330408800"/>
    <x v="768"/>
    <x v="770"/>
    <b v="1"/>
    <b v="0"/>
    <x v="4"/>
    <x v="12"/>
    <s v="film &amp; video/shorts"/>
  </r>
  <r>
    <n v="858"/>
    <s v="Ayala, Crawford and Taylor"/>
    <s v="Realigned 5thgeneration knowledge user"/>
    <n v="4000"/>
    <n v="2778"/>
    <x v="0"/>
    <n v="0.69450000000000001"/>
    <n v="39.685714285714283"/>
    <n v="35"/>
    <x v="1"/>
    <s v="USD"/>
    <x v="769"/>
    <n v="1524891600"/>
    <x v="769"/>
    <x v="771"/>
    <b v="1"/>
    <b v="0"/>
    <x v="0"/>
    <x v="0"/>
    <s v="food/food trucks"/>
  </r>
  <r>
    <n v="859"/>
    <s v="Martinez Ltd"/>
    <s v="Multi-layered upward-trending groupware"/>
    <n v="7300"/>
    <n v="2594"/>
    <x v="0"/>
    <n v="0.35534246575342465"/>
    <n v="20.587301587301589"/>
    <n v="63"/>
    <x v="1"/>
    <s v="USD"/>
    <x v="770"/>
    <n v="1363669200"/>
    <x v="770"/>
    <x v="250"/>
    <b v="0"/>
    <b v="1"/>
    <x v="3"/>
    <x v="3"/>
    <s v="theater/plays"/>
  </r>
  <r>
    <n v="860"/>
    <s v="Lee PLC"/>
    <s v="Re-contextualized leadingedge firmware"/>
    <n v="2000"/>
    <n v="5033"/>
    <x v="1"/>
    <n v="2.5165000000000002"/>
    <n v="38.715384615384615"/>
    <n v="65"/>
    <x v="1"/>
    <s v="USD"/>
    <x v="771"/>
    <n v="1551420000"/>
    <x v="771"/>
    <x v="772"/>
    <b v="0"/>
    <b v="1"/>
    <x v="2"/>
    <x v="8"/>
    <s v="technology/wearables"/>
  </r>
  <r>
    <n v="861"/>
    <s v="Young, Ramsey and Powell"/>
    <s v="Devolved disintermediate analyzer"/>
    <n v="8800"/>
    <n v="9317"/>
    <x v="1"/>
    <n v="1.0587500000000001"/>
    <n v="28.579754601226995"/>
    <n v="163"/>
    <x v="1"/>
    <s v="USD"/>
    <x v="772"/>
    <n v="1269838800"/>
    <x v="772"/>
    <x v="773"/>
    <b v="0"/>
    <b v="0"/>
    <x v="3"/>
    <x v="3"/>
    <s v="theater/plays"/>
  </r>
  <r>
    <n v="862"/>
    <s v="Lewis and Sons"/>
    <s v="Profound disintermediate open system"/>
    <n v="3500"/>
    <n v="6560"/>
    <x v="1"/>
    <n v="1.8742857142857143"/>
    <n v="38.588235294117645"/>
    <n v="85"/>
    <x v="1"/>
    <s v="USD"/>
    <x v="773"/>
    <n v="1312520400"/>
    <x v="773"/>
    <x v="774"/>
    <b v="0"/>
    <b v="0"/>
    <x v="3"/>
    <x v="3"/>
    <s v="theater/plays"/>
  </r>
  <r>
    <n v="863"/>
    <s v="Davis-Johnson"/>
    <s v="Automated reciprocal protocol"/>
    <n v="1400"/>
    <n v="5415"/>
    <x v="1"/>
    <n v="3.8678571428571429"/>
    <n v="12.476958525345623"/>
    <n v="217"/>
    <x v="1"/>
    <s v="USD"/>
    <x v="774"/>
    <n v="1436504400"/>
    <x v="774"/>
    <x v="331"/>
    <b v="0"/>
    <b v="1"/>
    <x v="4"/>
    <x v="19"/>
    <s v="film &amp; video/television"/>
  </r>
  <r>
    <n v="864"/>
    <s v="Stevenson-Thompson"/>
    <s v="Automated static workforce"/>
    <n v="4200"/>
    <n v="14577"/>
    <x v="1"/>
    <n v="3.4707142857142856"/>
    <n v="48.59"/>
    <n v="150"/>
    <x v="1"/>
    <s v="USD"/>
    <x v="775"/>
    <n v="1472014800"/>
    <x v="775"/>
    <x v="775"/>
    <b v="0"/>
    <b v="0"/>
    <x v="4"/>
    <x v="12"/>
    <s v="film &amp; video/shorts"/>
  </r>
  <r>
    <n v="865"/>
    <s v="Ellis, Smith and Armstrong"/>
    <s v="Horizontal attitude-oriented help-desk"/>
    <n v="81000"/>
    <n v="150515"/>
    <x v="1"/>
    <n v="1.8582098765432098"/>
    <n v="23.000458435207825"/>
    <n v="3272"/>
    <x v="1"/>
    <s v="USD"/>
    <x v="776"/>
    <n v="1411534800"/>
    <x v="776"/>
    <x v="776"/>
    <b v="0"/>
    <b v="0"/>
    <x v="3"/>
    <x v="3"/>
    <s v="theater/plays"/>
  </r>
  <r>
    <n v="866"/>
    <s v="Jackson-Brown"/>
    <s v="Versatile 5thgeneration matrices"/>
    <n v="182800"/>
    <n v="79045"/>
    <x v="3"/>
    <n v="0.43241247264770238"/>
    <n v="44.011692650334076"/>
    <n v="898"/>
    <x v="1"/>
    <s v="USD"/>
    <x v="777"/>
    <n v="1304917200"/>
    <x v="777"/>
    <x v="777"/>
    <b v="0"/>
    <b v="0"/>
    <x v="7"/>
    <x v="14"/>
    <s v="photography/photography books"/>
  </r>
  <r>
    <n v="867"/>
    <s v="Kane, Pruitt and Rivera"/>
    <s v="Cross-platform next generation service-desk"/>
    <n v="4800"/>
    <n v="7797"/>
    <x v="1"/>
    <n v="1.6243749999999999"/>
    <n v="12.994999999999999"/>
    <n v="300"/>
    <x v="1"/>
    <s v="USD"/>
    <x v="778"/>
    <n v="1539579600"/>
    <x v="778"/>
    <x v="778"/>
    <b v="0"/>
    <b v="0"/>
    <x v="0"/>
    <x v="0"/>
    <s v="food/food trucks"/>
  </r>
  <r>
    <n v="868"/>
    <s v="Wood, Buckley and Meza"/>
    <s v="Front-line web-enabled installation"/>
    <n v="7000"/>
    <n v="12939"/>
    <x v="1"/>
    <n v="1.8484285714285715"/>
    <n v="51.345238095238095"/>
    <n v="126"/>
    <x v="1"/>
    <s v="USD"/>
    <x v="779"/>
    <n v="1382504400"/>
    <x v="779"/>
    <x v="779"/>
    <b v="0"/>
    <b v="0"/>
    <x v="3"/>
    <x v="3"/>
    <s v="theater/plays"/>
  </r>
  <r>
    <n v="869"/>
    <s v="Brown-Williams"/>
    <s v="Multi-channeled responsive product"/>
    <n v="161900"/>
    <n v="38376"/>
    <x v="0"/>
    <n v="0.23703520691785052"/>
    <n v="36.479087452471482"/>
    <n v="526"/>
    <x v="1"/>
    <s v="USD"/>
    <x v="780"/>
    <n v="1278306000"/>
    <x v="780"/>
    <x v="780"/>
    <b v="0"/>
    <b v="0"/>
    <x v="4"/>
    <x v="6"/>
    <s v="film &amp; video/drama"/>
  </r>
  <r>
    <n v="870"/>
    <s v="Hansen-Austin"/>
    <s v="Adaptive demand-driven encryption"/>
    <n v="7700"/>
    <n v="6920"/>
    <x v="0"/>
    <n v="0.89870129870129867"/>
    <n v="28.595041322314049"/>
    <n v="121"/>
    <x v="1"/>
    <s v="USD"/>
    <x v="335"/>
    <n v="1442552400"/>
    <x v="335"/>
    <x v="781"/>
    <b v="0"/>
    <b v="0"/>
    <x v="3"/>
    <x v="3"/>
    <s v="theater/plays"/>
  </r>
  <r>
    <n v="871"/>
    <s v="Santana-George"/>
    <s v="Re-engineered client-driven knowledge user"/>
    <n v="71500"/>
    <n v="194912"/>
    <x v="1"/>
    <n v="2.7260419580419581"/>
    <n v="42.006896551724139"/>
    <n v="2320"/>
    <x v="1"/>
    <s v="USD"/>
    <x v="535"/>
    <n v="1511071200"/>
    <x v="535"/>
    <x v="782"/>
    <b v="0"/>
    <b v="1"/>
    <x v="3"/>
    <x v="3"/>
    <s v="theater/plays"/>
  </r>
  <r>
    <n v="872"/>
    <s v="Davis LLC"/>
    <s v="Compatible logistical paradigm"/>
    <n v="4700"/>
    <n v="7992"/>
    <x v="1"/>
    <n v="1.7004255319148935"/>
    <n v="49.333333333333336"/>
    <n v="81"/>
    <x v="2"/>
    <s v="AUD"/>
    <x v="270"/>
    <n v="1536382800"/>
    <x v="270"/>
    <x v="783"/>
    <b v="0"/>
    <b v="0"/>
    <x v="4"/>
    <x v="22"/>
    <s v="film &amp; video/science fiction"/>
  </r>
  <r>
    <n v="873"/>
    <s v="Vazquez, Ochoa and Clark"/>
    <s v="Intuitive value-added installation"/>
    <n v="42100"/>
    <n v="79268"/>
    <x v="1"/>
    <n v="1.8828503562945369"/>
    <n v="21.003709591944887"/>
    <n v="1887"/>
    <x v="1"/>
    <s v="USD"/>
    <x v="781"/>
    <n v="1389592800"/>
    <x v="781"/>
    <x v="393"/>
    <b v="0"/>
    <b v="0"/>
    <x v="7"/>
    <x v="14"/>
    <s v="photography/photography books"/>
  </r>
  <r>
    <n v="874"/>
    <s v="Chung-Nguyen"/>
    <s v="Managed discrete parallelism"/>
    <n v="40200"/>
    <n v="139468"/>
    <x v="1"/>
    <n v="3.4693532338308457"/>
    <n v="16.001376778338688"/>
    <n v="4358"/>
    <x v="1"/>
    <s v="USD"/>
    <x v="782"/>
    <n v="1275282000"/>
    <x v="782"/>
    <x v="784"/>
    <b v="0"/>
    <b v="1"/>
    <x v="7"/>
    <x v="14"/>
    <s v="photography/photography books"/>
  </r>
  <r>
    <n v="875"/>
    <s v="Mueller-Harmon"/>
    <s v="Implemented tangible approach"/>
    <n v="7900"/>
    <n v="5465"/>
    <x v="0"/>
    <n v="0.6917721518987342"/>
    <n v="40.78358208955224"/>
    <n v="67"/>
    <x v="1"/>
    <s v="USD"/>
    <x v="783"/>
    <n v="1294984800"/>
    <x v="783"/>
    <x v="785"/>
    <b v="0"/>
    <b v="0"/>
    <x v="1"/>
    <x v="1"/>
    <s v="music/rock"/>
  </r>
  <r>
    <n v="876"/>
    <s v="Dixon, Perez and Banks"/>
    <s v="Re-engineered encompassing definition"/>
    <n v="8300"/>
    <n v="2111"/>
    <x v="0"/>
    <n v="0.25433734939759034"/>
    <n v="18.517543859649123"/>
    <n v="57"/>
    <x v="0"/>
    <s v="CAD"/>
    <x v="784"/>
    <n v="1562043600"/>
    <x v="784"/>
    <x v="229"/>
    <b v="0"/>
    <b v="0"/>
    <x v="7"/>
    <x v="14"/>
    <s v="photography/photography books"/>
  </r>
  <r>
    <n v="877"/>
    <s v="Estrada Group"/>
    <s v="Multi-lateral uniform collaboration"/>
    <n v="163600"/>
    <n v="126628"/>
    <x v="0"/>
    <n v="0.77400977995110021"/>
    <n v="51.5166802278275"/>
    <n v="1229"/>
    <x v="1"/>
    <s v="USD"/>
    <x v="785"/>
    <n v="1469595600"/>
    <x v="785"/>
    <x v="786"/>
    <b v="0"/>
    <b v="0"/>
    <x v="0"/>
    <x v="0"/>
    <s v="food/food trucks"/>
  </r>
  <r>
    <n v="878"/>
    <s v="Lutz Group"/>
    <s v="Enterprise-wide foreground paradigm"/>
    <n v="2700"/>
    <n v="1012"/>
    <x v="0"/>
    <n v="0.37481481481481482"/>
    <n v="42.166666666666664"/>
    <n v="12"/>
    <x v="6"/>
    <s v="EUR"/>
    <x v="786"/>
    <n v="1581141600"/>
    <x v="786"/>
    <x v="787"/>
    <b v="0"/>
    <b v="0"/>
    <x v="1"/>
    <x v="16"/>
    <s v="music/metal"/>
  </r>
  <r>
    <n v="879"/>
    <s v="Ortiz Inc"/>
    <s v="Stand-alone incremental parallelism"/>
    <n v="1000"/>
    <n v="5438"/>
    <x v="1"/>
    <n v="5.4379999999999997"/>
    <n v="51.301886792452834"/>
    <n v="53"/>
    <x v="1"/>
    <s v="USD"/>
    <x v="787"/>
    <n v="1488520800"/>
    <x v="787"/>
    <x v="341"/>
    <b v="0"/>
    <b v="0"/>
    <x v="5"/>
    <x v="9"/>
    <s v="publishing/nonfiction"/>
  </r>
  <r>
    <n v="880"/>
    <s v="Craig, Ellis and Miller"/>
    <s v="Persevering 5thgeneration throughput"/>
    <n v="84500"/>
    <n v="193101"/>
    <x v="1"/>
    <n v="2.2852189349112426"/>
    <n v="39.996064623032311"/>
    <n v="2414"/>
    <x v="1"/>
    <s v="USD"/>
    <x v="788"/>
    <n v="1563858000"/>
    <x v="788"/>
    <x v="788"/>
    <b v="0"/>
    <b v="0"/>
    <x v="1"/>
    <x v="5"/>
    <s v="music/electric music"/>
  </r>
  <r>
    <n v="881"/>
    <s v="Charles Inc"/>
    <s v="Implemented object-oriented synergy"/>
    <n v="81300"/>
    <n v="31665"/>
    <x v="0"/>
    <n v="0.38948339483394834"/>
    <n v="35.027654867256636"/>
    <n v="452"/>
    <x v="1"/>
    <s v="USD"/>
    <x v="330"/>
    <n v="1438923600"/>
    <x v="330"/>
    <x v="789"/>
    <b v="0"/>
    <b v="1"/>
    <x v="3"/>
    <x v="3"/>
    <s v="theater/plays"/>
  </r>
  <r>
    <n v="882"/>
    <s v="White-Rosario"/>
    <s v="Balanced demand-driven definition"/>
    <n v="800"/>
    <n v="2960"/>
    <x v="1"/>
    <n v="3.7"/>
    <n v="18.5"/>
    <n v="80"/>
    <x v="1"/>
    <s v="USD"/>
    <x v="789"/>
    <n v="1422165600"/>
    <x v="789"/>
    <x v="790"/>
    <b v="0"/>
    <b v="0"/>
    <x v="3"/>
    <x v="3"/>
    <s v="theater/plays"/>
  </r>
  <r>
    <n v="883"/>
    <s v="Simmons-Villarreal"/>
    <s v="Customer-focused mobile Graphic Interface"/>
    <n v="3400"/>
    <n v="8089"/>
    <x v="1"/>
    <n v="2.3791176470588233"/>
    <n v="20.9559585492228"/>
    <n v="193"/>
    <x v="1"/>
    <s v="USD"/>
    <x v="790"/>
    <n v="1277874000"/>
    <x v="790"/>
    <x v="791"/>
    <b v="0"/>
    <b v="0"/>
    <x v="4"/>
    <x v="12"/>
    <s v="film &amp; video/shorts"/>
  </r>
  <r>
    <n v="884"/>
    <s v="Strickland Group"/>
    <s v="Horizontal secondary interface"/>
    <n v="170800"/>
    <n v="109374"/>
    <x v="0"/>
    <n v="0.64036299765807958"/>
    <n v="28.996288441145282"/>
    <n v="1886"/>
    <x v="1"/>
    <s v="USD"/>
    <x v="791"/>
    <n v="1399352400"/>
    <x v="791"/>
    <x v="792"/>
    <b v="0"/>
    <b v="1"/>
    <x v="3"/>
    <x v="3"/>
    <s v="theater/plays"/>
  </r>
  <r>
    <n v="885"/>
    <s v="Lynch Ltd"/>
    <s v="Virtual analyzing collaboration"/>
    <n v="1800"/>
    <n v="2129"/>
    <x v="1"/>
    <n v="1.1827777777777777"/>
    <n v="20.471153846153847"/>
    <n v="52"/>
    <x v="1"/>
    <s v="USD"/>
    <x v="792"/>
    <n v="1279083600"/>
    <x v="792"/>
    <x v="556"/>
    <b v="0"/>
    <b v="0"/>
    <x v="3"/>
    <x v="3"/>
    <s v="theater/plays"/>
  </r>
  <r>
    <n v="886"/>
    <s v="Sanders LLC"/>
    <s v="Multi-tiered explicit focus group"/>
    <n v="150600"/>
    <n v="127745"/>
    <x v="0"/>
    <n v="0.84824037184594958"/>
    <n v="34.9986301369863"/>
    <n v="1825"/>
    <x v="1"/>
    <s v="USD"/>
    <x v="793"/>
    <n v="1284354000"/>
    <x v="793"/>
    <x v="488"/>
    <b v="0"/>
    <b v="0"/>
    <x v="1"/>
    <x v="7"/>
    <s v="music/indie rock"/>
  </r>
  <r>
    <n v="887"/>
    <s v="Cooper LLC"/>
    <s v="Multi-layered systematic knowledgebase"/>
    <n v="7800"/>
    <n v="2289"/>
    <x v="0"/>
    <n v="0.29346153846153844"/>
    <n v="36.91935483870968"/>
    <n v="31"/>
    <x v="1"/>
    <s v="USD"/>
    <x v="794"/>
    <n v="1441170000"/>
    <x v="794"/>
    <x v="232"/>
    <b v="0"/>
    <b v="1"/>
    <x v="3"/>
    <x v="3"/>
    <s v="theater/plays"/>
  </r>
  <r>
    <n v="888"/>
    <s v="Palmer Ltd"/>
    <s v="Reverse-engineered uniform knowledge user"/>
    <n v="5800"/>
    <n v="12174"/>
    <x v="1"/>
    <n v="2.0989655172413793"/>
    <n v="20.989655172413794"/>
    <n v="290"/>
    <x v="1"/>
    <s v="USD"/>
    <x v="795"/>
    <n v="1493528400"/>
    <x v="795"/>
    <x v="793"/>
    <b v="0"/>
    <b v="0"/>
    <x v="3"/>
    <x v="3"/>
    <s v="theater/plays"/>
  </r>
  <r>
    <n v="889"/>
    <s v="Santos Group"/>
    <s v="Secured dynamic capacity"/>
    <n v="5600"/>
    <n v="9508"/>
    <x v="1"/>
    <n v="1.697857142857143"/>
    <n v="38.967213114754095"/>
    <n v="122"/>
    <x v="1"/>
    <s v="USD"/>
    <x v="796"/>
    <n v="1395205200"/>
    <x v="796"/>
    <x v="794"/>
    <b v="0"/>
    <b v="1"/>
    <x v="1"/>
    <x v="5"/>
    <s v="music/electric music"/>
  </r>
  <r>
    <n v="890"/>
    <s v="Christian, Kim and Jimenez"/>
    <s v="Devolved foreground throughput"/>
    <n v="134400"/>
    <n v="155849"/>
    <x v="1"/>
    <n v="1.1595907738095239"/>
    <n v="53.009863945578232"/>
    <n v="1470"/>
    <x v="1"/>
    <s v="USD"/>
    <x v="797"/>
    <n v="1561438800"/>
    <x v="797"/>
    <x v="138"/>
    <b v="0"/>
    <b v="0"/>
    <x v="1"/>
    <x v="7"/>
    <s v="music/indie rock"/>
  </r>
  <r>
    <n v="891"/>
    <s v="Williams, Price and Hurley"/>
    <s v="Synchronized demand-driven infrastructure"/>
    <n v="3000"/>
    <n v="7758"/>
    <x v="1"/>
    <n v="2.5859999999999999"/>
    <n v="23.509090909090908"/>
    <n v="165"/>
    <x v="0"/>
    <s v="CAD"/>
    <x v="798"/>
    <n v="1326693600"/>
    <x v="798"/>
    <x v="795"/>
    <b v="0"/>
    <b v="0"/>
    <x v="4"/>
    <x v="4"/>
    <s v="film &amp; video/documentary"/>
  </r>
  <r>
    <n v="892"/>
    <s v="Anderson, Parks and Estrada"/>
    <s v="Realigned discrete structure"/>
    <n v="6000"/>
    <n v="13835"/>
    <x v="1"/>
    <n v="2.3058333333333332"/>
    <n v="38.008241758241759"/>
    <n v="182"/>
    <x v="1"/>
    <s v="USD"/>
    <x v="799"/>
    <n v="1277960400"/>
    <x v="799"/>
    <x v="796"/>
    <b v="0"/>
    <b v="0"/>
    <x v="5"/>
    <x v="18"/>
    <s v="publishing/translations"/>
  </r>
  <r>
    <n v="893"/>
    <s v="Collins-Martinez"/>
    <s v="Progressive grid-enabled website"/>
    <n v="8400"/>
    <n v="10770"/>
    <x v="1"/>
    <n v="1.2821428571428573"/>
    <n v="27.060301507537687"/>
    <n v="199"/>
    <x v="6"/>
    <s v="EUR"/>
    <x v="800"/>
    <n v="1434690000"/>
    <x v="800"/>
    <x v="797"/>
    <b v="0"/>
    <b v="1"/>
    <x v="4"/>
    <x v="4"/>
    <s v="film &amp; video/documentary"/>
  </r>
  <r>
    <n v="894"/>
    <s v="Barrett Inc"/>
    <s v="Organic cohesive neural-net"/>
    <n v="1700"/>
    <n v="3208"/>
    <x v="1"/>
    <n v="1.8870588235294117"/>
    <n v="28.642857142857142"/>
    <n v="56"/>
    <x v="4"/>
    <s v="GBP"/>
    <x v="801"/>
    <n v="1376110800"/>
    <x v="801"/>
    <x v="798"/>
    <b v="0"/>
    <b v="1"/>
    <x v="4"/>
    <x v="19"/>
    <s v="film &amp; video/television"/>
  </r>
  <r>
    <n v="895"/>
    <s v="Adams-Rollins"/>
    <s v="Integrated demand-driven info-mediaries"/>
    <n v="159800"/>
    <n v="11108"/>
    <x v="0"/>
    <n v="6.9511889862327911E-2"/>
    <n v="51.90654205607477"/>
    <n v="107"/>
    <x v="1"/>
    <s v="USD"/>
    <x v="802"/>
    <n v="1518415200"/>
    <x v="802"/>
    <x v="799"/>
    <b v="0"/>
    <b v="0"/>
    <x v="3"/>
    <x v="3"/>
    <s v="theater/plays"/>
  </r>
  <r>
    <n v="896"/>
    <s v="Wright-Bryant"/>
    <s v="Reverse-engineered client-server extranet"/>
    <n v="19800"/>
    <n v="153338"/>
    <x v="1"/>
    <n v="7.7443434343434348"/>
    <n v="52.513013698630139"/>
    <n v="1460"/>
    <x v="2"/>
    <s v="AUD"/>
    <x v="803"/>
    <n v="1310878800"/>
    <x v="803"/>
    <x v="800"/>
    <b v="0"/>
    <b v="1"/>
    <x v="0"/>
    <x v="0"/>
    <s v="food/food trucks"/>
  </r>
  <r>
    <n v="897"/>
    <s v="Berry-Cannon"/>
    <s v="Organized discrete encoding"/>
    <n v="8800"/>
    <n v="2437"/>
    <x v="0"/>
    <n v="0.27693181818181817"/>
    <n v="45.129629629629626"/>
    <n v="27"/>
    <x v="1"/>
    <s v="USD"/>
    <x v="212"/>
    <n v="1556600400"/>
    <x v="212"/>
    <x v="368"/>
    <b v="0"/>
    <b v="0"/>
    <x v="3"/>
    <x v="3"/>
    <s v="theater/plays"/>
  </r>
  <r>
    <n v="898"/>
    <s v="Davis-Gonzalez"/>
    <s v="Balanced regional flexibility"/>
    <n v="179100"/>
    <n v="93991"/>
    <x v="0"/>
    <n v="0.52479620323841425"/>
    <n v="38.489352989352987"/>
    <n v="1221"/>
    <x v="1"/>
    <s v="USD"/>
    <x v="804"/>
    <n v="1576994400"/>
    <x v="804"/>
    <x v="801"/>
    <b v="0"/>
    <b v="0"/>
    <x v="4"/>
    <x v="4"/>
    <s v="film &amp; video/documentary"/>
  </r>
  <r>
    <n v="899"/>
    <s v="Best-Young"/>
    <s v="Implemented multimedia time-frame"/>
    <n v="3100"/>
    <n v="12620"/>
    <x v="1"/>
    <n v="4.0709677419354842"/>
    <n v="51.300813008130085"/>
    <n v="123"/>
    <x v="5"/>
    <s v="CHF"/>
    <x v="805"/>
    <n v="1382677200"/>
    <x v="805"/>
    <x v="802"/>
    <b v="0"/>
    <b v="0"/>
    <x v="1"/>
    <x v="17"/>
    <s v="music/jazz"/>
  </r>
  <r>
    <n v="900"/>
    <s v="Powers, Smith and Deleon"/>
    <s v="Enhanced uniform service-desk"/>
    <n v="100"/>
    <n v="2"/>
    <x v="0"/>
    <n v="0.02"/>
    <n v="1"/>
    <n v="1"/>
    <x v="1"/>
    <s v="USD"/>
    <x v="806"/>
    <n v="1411189200"/>
    <x v="806"/>
    <x v="803"/>
    <b v="0"/>
    <b v="1"/>
    <x v="2"/>
    <x v="2"/>
    <s v="technology/web"/>
  </r>
  <r>
    <n v="901"/>
    <s v="Hogan Group"/>
    <s v="Versatile bottom-line definition"/>
    <n v="5600"/>
    <n v="8746"/>
    <x v="1"/>
    <n v="1.5617857142857143"/>
    <n v="27.50314465408805"/>
    <n v="159"/>
    <x v="1"/>
    <s v="USD"/>
    <x v="807"/>
    <n v="1534654800"/>
    <x v="807"/>
    <x v="482"/>
    <b v="0"/>
    <b v="1"/>
    <x v="1"/>
    <x v="1"/>
    <s v="music/rock"/>
  </r>
  <r>
    <n v="902"/>
    <s v="Wang, Silva and Byrd"/>
    <s v="Integrated bifurcated software"/>
    <n v="1400"/>
    <n v="3534"/>
    <x v="1"/>
    <n v="2.5242857142857145"/>
    <n v="16.063636363636363"/>
    <n v="110"/>
    <x v="1"/>
    <s v="USD"/>
    <x v="722"/>
    <n v="1457762400"/>
    <x v="722"/>
    <x v="496"/>
    <b v="0"/>
    <b v="0"/>
    <x v="2"/>
    <x v="2"/>
    <s v="technology/web"/>
  </r>
  <r>
    <n v="903"/>
    <s v="Parker-Morris"/>
    <s v="Assimilated next generation instruction set"/>
    <n v="41000"/>
    <n v="709"/>
    <x v="2"/>
    <n v="1.729268292682927E-2"/>
    <n v="25.321428571428573"/>
    <n v="14"/>
    <x v="1"/>
    <s v="USD"/>
    <x v="477"/>
    <n v="1337490000"/>
    <x v="477"/>
    <x v="804"/>
    <b v="0"/>
    <b v="1"/>
    <x v="5"/>
    <x v="9"/>
    <s v="publishing/nonfiction"/>
  </r>
  <r>
    <n v="904"/>
    <s v="Rodriguez, Johnson and Jackson"/>
    <s v="Digitized foreground array"/>
    <n v="6500"/>
    <n v="795"/>
    <x v="0"/>
    <n v="0.12230769230769231"/>
    <n v="24.84375"/>
    <n v="16"/>
    <x v="1"/>
    <s v="USD"/>
    <x v="259"/>
    <n v="1349672400"/>
    <x v="259"/>
    <x v="805"/>
    <b v="0"/>
    <b v="0"/>
    <x v="5"/>
    <x v="15"/>
    <s v="publishing/radio &amp; podcasts"/>
  </r>
  <r>
    <n v="905"/>
    <s v="Haynes PLC"/>
    <s v="Re-engineered clear-thinking project"/>
    <n v="7900"/>
    <n v="12955"/>
    <x v="1"/>
    <n v="1.6398734177215191"/>
    <n v="27.447033898305083"/>
    <n v="236"/>
    <x v="1"/>
    <s v="USD"/>
    <x v="9"/>
    <n v="1379826000"/>
    <x v="9"/>
    <x v="806"/>
    <b v="0"/>
    <b v="0"/>
    <x v="3"/>
    <x v="3"/>
    <s v="theater/plays"/>
  </r>
  <r>
    <n v="906"/>
    <s v="Hayes Group"/>
    <s v="Implemented even-keeled standardization"/>
    <n v="5500"/>
    <n v="8964"/>
    <x v="1"/>
    <n v="1.6298181818181818"/>
    <n v="23.465968586387433"/>
    <n v="191"/>
    <x v="1"/>
    <s v="USD"/>
    <x v="808"/>
    <n v="1497762000"/>
    <x v="808"/>
    <x v="807"/>
    <b v="1"/>
    <b v="1"/>
    <x v="4"/>
    <x v="4"/>
    <s v="film &amp; video/documentary"/>
  </r>
  <r>
    <n v="907"/>
    <s v="White, Pena and Calhoun"/>
    <s v="Quality-focused asymmetric adapter"/>
    <n v="9100"/>
    <n v="1843"/>
    <x v="0"/>
    <n v="0.20252747252747252"/>
    <n v="22.475609756097562"/>
    <n v="41"/>
    <x v="1"/>
    <s v="USD"/>
    <x v="809"/>
    <n v="1304485200"/>
    <x v="809"/>
    <x v="808"/>
    <b v="0"/>
    <b v="0"/>
    <x v="3"/>
    <x v="3"/>
    <s v="theater/plays"/>
  </r>
  <r>
    <n v="908"/>
    <s v="Bryant-Pope"/>
    <s v="Networked intangible help-desk"/>
    <n v="38200"/>
    <n v="121950"/>
    <x v="1"/>
    <n v="3.1924083769633507"/>
    <n v="15.499491611591255"/>
    <n v="3934"/>
    <x v="1"/>
    <s v="USD"/>
    <x v="444"/>
    <n v="1336885200"/>
    <x v="444"/>
    <x v="104"/>
    <b v="0"/>
    <b v="0"/>
    <x v="6"/>
    <x v="11"/>
    <s v="games/video games"/>
  </r>
  <r>
    <n v="909"/>
    <s v="Gates, Li and Thompson"/>
    <s v="Synchronized attitude-oriented frame"/>
    <n v="1800"/>
    <n v="8621"/>
    <x v="1"/>
    <n v="4.7894444444444444"/>
    <n v="53.881250000000001"/>
    <n v="80"/>
    <x v="0"/>
    <s v="CAD"/>
    <x v="384"/>
    <n v="1530421200"/>
    <x v="384"/>
    <x v="809"/>
    <b v="0"/>
    <b v="1"/>
    <x v="3"/>
    <x v="3"/>
    <s v="theater/plays"/>
  </r>
  <r>
    <n v="910"/>
    <s v="King-Morris"/>
    <s v="Proactive incremental architecture"/>
    <n v="154500"/>
    <n v="30215"/>
    <x v="3"/>
    <n v="0.19556634304207121"/>
    <n v="51.038851351351354"/>
    <n v="296"/>
    <x v="1"/>
    <s v="USD"/>
    <x v="810"/>
    <n v="1421992800"/>
    <x v="810"/>
    <x v="810"/>
    <b v="0"/>
    <b v="0"/>
    <x v="3"/>
    <x v="3"/>
    <s v="theater/plays"/>
  </r>
  <r>
    <n v="911"/>
    <s v="Carter, Cole and Curtis"/>
    <s v="Cloned responsive standardization"/>
    <n v="5800"/>
    <n v="11539"/>
    <x v="1"/>
    <n v="1.9894827586206896"/>
    <n v="12.488095238095237"/>
    <n v="462"/>
    <x v="1"/>
    <s v="USD"/>
    <x v="811"/>
    <n v="1568178000"/>
    <x v="811"/>
    <x v="811"/>
    <b v="1"/>
    <b v="0"/>
    <x v="2"/>
    <x v="2"/>
    <s v="technology/web"/>
  </r>
  <r>
    <n v="912"/>
    <s v="Sanchez-Parsons"/>
    <s v="Reduced bifurcated pricing structure"/>
    <n v="1800"/>
    <n v="14310"/>
    <x v="1"/>
    <n v="7.95"/>
    <n v="39.972067039106143"/>
    <n v="179"/>
    <x v="1"/>
    <s v="USD"/>
    <x v="812"/>
    <n v="1347944400"/>
    <x v="812"/>
    <x v="812"/>
    <b v="1"/>
    <b v="0"/>
    <x v="4"/>
    <x v="6"/>
    <s v="film &amp; video/drama"/>
  </r>
  <r>
    <n v="913"/>
    <s v="Rivera-Pearson"/>
    <s v="Re-engineered asymmetric challenge"/>
    <n v="70200"/>
    <n v="35536"/>
    <x v="0"/>
    <n v="0.50621082621082625"/>
    <n v="33.973231357552578"/>
    <n v="523"/>
    <x v="2"/>
    <s v="AUD"/>
    <x v="813"/>
    <n v="1558760400"/>
    <x v="813"/>
    <x v="813"/>
    <b v="0"/>
    <b v="0"/>
    <x v="4"/>
    <x v="6"/>
    <s v="film &amp; video/drama"/>
  </r>
  <r>
    <n v="914"/>
    <s v="Ramirez, Padilla and Barrera"/>
    <s v="Diverse client-driven conglomeration"/>
    <n v="6400"/>
    <n v="3676"/>
    <x v="0"/>
    <n v="0.57437499999999997"/>
    <n v="13.035460992907801"/>
    <n v="141"/>
    <x v="4"/>
    <s v="GBP"/>
    <x v="814"/>
    <n v="1376629200"/>
    <x v="814"/>
    <x v="814"/>
    <b v="0"/>
    <b v="0"/>
    <x v="3"/>
    <x v="3"/>
    <s v="theater/plays"/>
  </r>
  <r>
    <n v="915"/>
    <s v="Riggs Group"/>
    <s v="Configurable upward-trending solution"/>
    <n v="125900"/>
    <n v="195936"/>
    <x v="1"/>
    <n v="1.5562827640984909"/>
    <n v="52.5016077170418"/>
    <n v="1866"/>
    <x v="4"/>
    <s v="GBP"/>
    <x v="80"/>
    <n v="1504760400"/>
    <x v="80"/>
    <x v="815"/>
    <b v="0"/>
    <b v="0"/>
    <x v="4"/>
    <x v="19"/>
    <s v="film &amp; video/television"/>
  </r>
  <r>
    <n v="916"/>
    <s v="Clements Ltd"/>
    <s v="Persistent bandwidth-monitored framework"/>
    <n v="3700"/>
    <n v="1343"/>
    <x v="0"/>
    <n v="0.36297297297297298"/>
    <n v="12.913461538461538"/>
    <n v="52"/>
    <x v="1"/>
    <s v="USD"/>
    <x v="815"/>
    <n v="1419660000"/>
    <x v="815"/>
    <x v="414"/>
    <b v="0"/>
    <b v="0"/>
    <x v="7"/>
    <x v="14"/>
    <s v="photography/photography books"/>
  </r>
  <r>
    <n v="917"/>
    <s v="Cooper Inc"/>
    <s v="Polarized discrete product"/>
    <n v="3600"/>
    <n v="2097"/>
    <x v="2"/>
    <n v="0.58250000000000002"/>
    <n v="38.833333333333336"/>
    <n v="27"/>
    <x v="4"/>
    <s v="GBP"/>
    <x v="816"/>
    <n v="1311310800"/>
    <x v="816"/>
    <x v="816"/>
    <b v="0"/>
    <b v="1"/>
    <x v="4"/>
    <x v="12"/>
    <s v="film &amp; video/shorts"/>
  </r>
  <r>
    <n v="918"/>
    <s v="Jones-Gonzalez"/>
    <s v="Seamless dynamic website"/>
    <n v="3800"/>
    <n v="9021"/>
    <x v="1"/>
    <n v="2.3739473684210526"/>
    <n v="28.91346153846154"/>
    <n v="156"/>
    <x v="5"/>
    <s v="CHF"/>
    <x v="474"/>
    <n v="1344315600"/>
    <x v="474"/>
    <x v="82"/>
    <b v="0"/>
    <b v="0"/>
    <x v="5"/>
    <x v="15"/>
    <s v="publishing/radio &amp; podcasts"/>
  </r>
  <r>
    <n v="919"/>
    <s v="Fox Ltd"/>
    <s v="Extended multimedia firmware"/>
    <n v="35600"/>
    <n v="20915"/>
    <x v="0"/>
    <n v="0.58750000000000002"/>
    <n v="46.477777777777774"/>
    <n v="225"/>
    <x v="2"/>
    <s v="AUD"/>
    <x v="817"/>
    <n v="1510725600"/>
    <x v="817"/>
    <x v="817"/>
    <b v="0"/>
    <b v="1"/>
    <x v="3"/>
    <x v="3"/>
    <s v="theater/plays"/>
  </r>
  <r>
    <n v="920"/>
    <s v="Green, Murphy and Webb"/>
    <s v="Versatile directional project"/>
    <n v="5300"/>
    <n v="9676"/>
    <x v="1"/>
    <n v="1.8256603773584905"/>
    <n v="18.972549019607843"/>
    <n v="255"/>
    <x v="1"/>
    <s v="USD"/>
    <x v="818"/>
    <n v="1551247200"/>
    <x v="818"/>
    <x v="818"/>
    <b v="1"/>
    <b v="0"/>
    <x v="4"/>
    <x v="10"/>
    <s v="film &amp; video/animation"/>
  </r>
  <r>
    <n v="921"/>
    <s v="Stevenson PLC"/>
    <s v="Profound directional knowledge user"/>
    <n v="160400"/>
    <n v="1210"/>
    <x v="0"/>
    <n v="7.5436408977556111E-3"/>
    <n v="15.921052631578947"/>
    <n v="38"/>
    <x v="1"/>
    <s v="USD"/>
    <x v="819"/>
    <n v="1330236000"/>
    <x v="819"/>
    <x v="819"/>
    <b v="0"/>
    <b v="0"/>
    <x v="2"/>
    <x v="2"/>
    <s v="technology/web"/>
  </r>
  <r>
    <n v="922"/>
    <s v="Soto-Anthony"/>
    <s v="Ameliorated logistical capability"/>
    <n v="51400"/>
    <n v="90440"/>
    <x v="1"/>
    <n v="1.7595330739299611"/>
    <n v="20"/>
    <n v="2261"/>
    <x v="1"/>
    <s v="USD"/>
    <x v="609"/>
    <n v="1545112800"/>
    <x v="609"/>
    <x v="320"/>
    <b v="0"/>
    <b v="1"/>
    <x v="1"/>
    <x v="21"/>
    <s v="music/world music"/>
  </r>
  <r>
    <n v="923"/>
    <s v="Wise and Sons"/>
    <s v="Sharable discrete definition"/>
    <n v="1700"/>
    <n v="4044"/>
    <x v="1"/>
    <n v="2.3788235294117648"/>
    <n v="50.55"/>
    <n v="40"/>
    <x v="1"/>
    <s v="USD"/>
    <x v="547"/>
    <n v="1279170000"/>
    <x v="547"/>
    <x v="820"/>
    <b v="0"/>
    <b v="0"/>
    <x v="3"/>
    <x v="3"/>
    <s v="theater/plays"/>
  </r>
  <r>
    <n v="924"/>
    <s v="Butler-Barr"/>
    <s v="User-friendly next generation core"/>
    <n v="39400"/>
    <n v="192292"/>
    <x v="1"/>
    <n v="4.8805076142131982"/>
    <n v="42.003494975972039"/>
    <n v="2289"/>
    <x v="6"/>
    <s v="EUR"/>
    <x v="820"/>
    <n v="1573452000"/>
    <x v="820"/>
    <x v="821"/>
    <b v="0"/>
    <b v="0"/>
    <x v="3"/>
    <x v="3"/>
    <s v="theater/plays"/>
  </r>
  <r>
    <n v="925"/>
    <s v="Wilson, Jefferson and Anderson"/>
    <s v="Profit-focused empowering system engine"/>
    <n v="3000"/>
    <n v="6722"/>
    <x v="1"/>
    <n v="2.2406666666666668"/>
    <n v="51.707692307692305"/>
    <n v="65"/>
    <x v="1"/>
    <s v="USD"/>
    <x v="821"/>
    <n v="1507093200"/>
    <x v="821"/>
    <x v="822"/>
    <b v="0"/>
    <b v="0"/>
    <x v="3"/>
    <x v="3"/>
    <s v="theater/plays"/>
  </r>
  <r>
    <n v="926"/>
    <s v="Brown-Oliver"/>
    <s v="Synchronized cohesive encoding"/>
    <n v="8700"/>
    <n v="1577"/>
    <x v="0"/>
    <n v="0.18126436781609195"/>
    <n v="52.56666666666667"/>
    <n v="15"/>
    <x v="1"/>
    <s v="USD"/>
    <x v="151"/>
    <n v="1463374800"/>
    <x v="151"/>
    <x v="823"/>
    <b v="0"/>
    <b v="0"/>
    <x v="0"/>
    <x v="0"/>
    <s v="food/food trucks"/>
  </r>
  <r>
    <n v="927"/>
    <s v="Davis-Gardner"/>
    <s v="Synergistic dynamic utilization"/>
    <n v="7200"/>
    <n v="3301"/>
    <x v="0"/>
    <n v="0.45847222222222223"/>
    <n v="44.608108108108105"/>
    <n v="37"/>
    <x v="1"/>
    <s v="USD"/>
    <x v="822"/>
    <n v="1344574800"/>
    <x v="822"/>
    <x v="824"/>
    <b v="0"/>
    <b v="0"/>
    <x v="3"/>
    <x v="3"/>
    <s v="theater/plays"/>
  </r>
  <r>
    <n v="928"/>
    <s v="Dawson Group"/>
    <s v="Triple-buffered bi-directional model"/>
    <n v="167400"/>
    <n v="196386"/>
    <x v="1"/>
    <n v="1.1731541218637993"/>
    <n v="25.997617156473392"/>
    <n v="3777"/>
    <x v="6"/>
    <s v="EUR"/>
    <x v="823"/>
    <n v="1389074400"/>
    <x v="823"/>
    <x v="497"/>
    <b v="0"/>
    <b v="0"/>
    <x v="2"/>
    <x v="2"/>
    <s v="technology/web"/>
  </r>
  <r>
    <n v="929"/>
    <s v="Turner-Terrell"/>
    <s v="Polarized tertiary function"/>
    <n v="5500"/>
    <n v="11952"/>
    <x v="1"/>
    <n v="2.173090909090909"/>
    <n v="32.478260869565219"/>
    <n v="184"/>
    <x v="4"/>
    <s v="GBP"/>
    <x v="824"/>
    <n v="1494997200"/>
    <x v="824"/>
    <x v="825"/>
    <b v="0"/>
    <b v="0"/>
    <x v="3"/>
    <x v="3"/>
    <s v="theater/plays"/>
  </r>
  <r>
    <n v="930"/>
    <s v="Hall, Buchanan and Benton"/>
    <s v="Configurable fault-tolerant structure"/>
    <n v="3500"/>
    <n v="3930"/>
    <x v="1"/>
    <n v="1.1228571428571428"/>
    <n v="23.117647058823529"/>
    <n v="85"/>
    <x v="1"/>
    <s v="USD"/>
    <x v="825"/>
    <n v="1425448800"/>
    <x v="825"/>
    <x v="826"/>
    <b v="0"/>
    <b v="1"/>
    <x v="3"/>
    <x v="3"/>
    <s v="theater/plays"/>
  </r>
  <r>
    <n v="931"/>
    <s v="Lowery, Hayden and Cruz"/>
    <s v="Digitized 24/7 budgetary management"/>
    <n v="7900"/>
    <n v="5729"/>
    <x v="0"/>
    <n v="0.72518987341772156"/>
    <n v="25.575892857142858"/>
    <n v="112"/>
    <x v="1"/>
    <s v="USD"/>
    <x v="826"/>
    <n v="1404104400"/>
    <x v="826"/>
    <x v="827"/>
    <b v="0"/>
    <b v="1"/>
    <x v="3"/>
    <x v="3"/>
    <s v="theater/plays"/>
  </r>
  <r>
    <n v="932"/>
    <s v="Mora, Miller and Harper"/>
    <s v="Stand-alone zero tolerance algorithm"/>
    <n v="2300"/>
    <n v="4883"/>
    <x v="1"/>
    <n v="2.1230434782608696"/>
    <n v="16.954861111111111"/>
    <n v="144"/>
    <x v="1"/>
    <s v="USD"/>
    <x v="827"/>
    <n v="1394773200"/>
    <x v="827"/>
    <x v="828"/>
    <b v="0"/>
    <b v="0"/>
    <x v="1"/>
    <x v="1"/>
    <s v="music/rock"/>
  </r>
  <r>
    <n v="933"/>
    <s v="Espinoza Group"/>
    <s v="Implemented tangible support"/>
    <n v="73000"/>
    <n v="175015"/>
    <x v="1"/>
    <n v="2.3974657534246577"/>
    <n v="46.008149316508941"/>
    <n v="1902"/>
    <x v="1"/>
    <s v="USD"/>
    <x v="828"/>
    <n v="1366520400"/>
    <x v="828"/>
    <x v="829"/>
    <b v="0"/>
    <b v="0"/>
    <x v="3"/>
    <x v="3"/>
    <s v="theater/plays"/>
  </r>
  <r>
    <n v="934"/>
    <s v="Davis, Crawford and Lopez"/>
    <s v="Reactive radical framework"/>
    <n v="6200"/>
    <n v="11280"/>
    <x v="1"/>
    <n v="1.8193548387096774"/>
    <n v="53.714285714285715"/>
    <n v="105"/>
    <x v="1"/>
    <s v="USD"/>
    <x v="829"/>
    <n v="1456639200"/>
    <x v="829"/>
    <x v="830"/>
    <b v="0"/>
    <b v="0"/>
    <x v="3"/>
    <x v="3"/>
    <s v="theater/plays"/>
  </r>
  <r>
    <n v="935"/>
    <s v="Richards, Stevens and Fleming"/>
    <s v="Object-based full-range knowledge user"/>
    <n v="6100"/>
    <n v="10012"/>
    <x v="1"/>
    <n v="1.6413114754098361"/>
    <n v="37.924242424242422"/>
    <n v="132"/>
    <x v="1"/>
    <s v="USD"/>
    <x v="830"/>
    <n v="1438318800"/>
    <x v="830"/>
    <x v="94"/>
    <b v="0"/>
    <b v="0"/>
    <x v="3"/>
    <x v="3"/>
    <s v="theater/plays"/>
  </r>
  <r>
    <n v="936"/>
    <s v="Brown Ltd"/>
    <s v="Enhanced composite contingency"/>
    <n v="103200"/>
    <n v="1690"/>
    <x v="0"/>
    <n v="1.6375968992248063E-2"/>
    <n v="40.238095238095241"/>
    <n v="21"/>
    <x v="1"/>
    <s v="USD"/>
    <x v="831"/>
    <n v="1564030800"/>
    <x v="831"/>
    <x v="831"/>
    <b v="1"/>
    <b v="0"/>
    <x v="3"/>
    <x v="3"/>
    <s v="theater/plays"/>
  </r>
  <r>
    <n v="937"/>
    <s v="Tapia, Sandoval and Hurley"/>
    <s v="Cloned fresh-thinking model"/>
    <n v="171000"/>
    <n v="84891"/>
    <x v="3"/>
    <n v="0.49643859649122807"/>
    <n v="43.489241803278688"/>
    <n v="976"/>
    <x v="1"/>
    <s v="USD"/>
    <x v="832"/>
    <n v="1449295200"/>
    <x v="832"/>
    <x v="832"/>
    <b v="0"/>
    <b v="0"/>
    <x v="4"/>
    <x v="4"/>
    <s v="film &amp; video/documentary"/>
  </r>
  <r>
    <n v="938"/>
    <s v="Allen Inc"/>
    <s v="Total dedicated benchmark"/>
    <n v="9200"/>
    <n v="10093"/>
    <x v="1"/>
    <n v="1.0970652173913042"/>
    <n v="52.567708333333336"/>
    <n v="96"/>
    <x v="1"/>
    <s v="USD"/>
    <x v="833"/>
    <n v="1531890000"/>
    <x v="833"/>
    <x v="833"/>
    <b v="0"/>
    <b v="1"/>
    <x v="5"/>
    <x v="13"/>
    <s v="publishing/fiction"/>
  </r>
  <r>
    <n v="939"/>
    <s v="Williams, Johnson and Campbell"/>
    <s v="Streamlined human-resource Graphic Interface"/>
    <n v="7800"/>
    <n v="3839"/>
    <x v="0"/>
    <n v="0.49217948717948717"/>
    <n v="28.649253731343283"/>
    <n v="67"/>
    <x v="1"/>
    <s v="USD"/>
    <x v="834"/>
    <n v="1306213200"/>
    <x v="834"/>
    <x v="834"/>
    <b v="0"/>
    <b v="1"/>
    <x v="6"/>
    <x v="11"/>
    <s v="games/video games"/>
  </r>
  <r>
    <n v="940"/>
    <s v="Wiggins Ltd"/>
    <s v="Upgradable analyzing core"/>
    <n v="9900"/>
    <n v="6161"/>
    <x v="2"/>
    <n v="0.62232323232323228"/>
    <n v="46.674242424242422"/>
    <n v="66"/>
    <x v="0"/>
    <s v="CAD"/>
    <x v="835"/>
    <n v="1356242400"/>
    <x v="835"/>
    <x v="835"/>
    <b v="0"/>
    <b v="0"/>
    <x v="2"/>
    <x v="2"/>
    <s v="technology/web"/>
  </r>
  <r>
    <n v="941"/>
    <s v="Luna-Horne"/>
    <s v="Profound exuding pricing structure"/>
    <n v="43000"/>
    <n v="5615"/>
    <x v="0"/>
    <n v="0.1305813953488372"/>
    <n v="35.993589743589745"/>
    <n v="78"/>
    <x v="1"/>
    <s v="USD"/>
    <x v="836"/>
    <n v="1297576800"/>
    <x v="836"/>
    <x v="836"/>
    <b v="1"/>
    <b v="0"/>
    <x v="3"/>
    <x v="3"/>
    <s v="theater/plays"/>
  </r>
  <r>
    <n v="942"/>
    <s v="Allen Inc"/>
    <s v="Horizontal optimizing model"/>
    <n v="9600"/>
    <n v="6205"/>
    <x v="0"/>
    <n v="0.64635416666666667"/>
    <n v="46.305970149253731"/>
    <n v="67"/>
    <x v="2"/>
    <s v="AUD"/>
    <x v="837"/>
    <n v="1296194400"/>
    <x v="837"/>
    <x v="611"/>
    <b v="0"/>
    <b v="0"/>
    <x v="3"/>
    <x v="3"/>
    <s v="theater/plays"/>
  </r>
  <r>
    <n v="943"/>
    <s v="Peterson, Gonzalez and Spencer"/>
    <s v="Synchronized fault-tolerant algorithm"/>
    <n v="7500"/>
    <n v="11969"/>
    <x v="1"/>
    <n v="1.5958666666666668"/>
    <n v="52.495614035087719"/>
    <n v="114"/>
    <x v="1"/>
    <s v="USD"/>
    <x v="219"/>
    <n v="1414558800"/>
    <x v="219"/>
    <x v="837"/>
    <b v="0"/>
    <b v="0"/>
    <x v="0"/>
    <x v="0"/>
    <s v="food/food trucks"/>
  </r>
  <r>
    <n v="944"/>
    <s v="Walter Inc"/>
    <s v="Streamlined 5thgeneration intranet"/>
    <n v="10000"/>
    <n v="8142"/>
    <x v="0"/>
    <n v="0.81420000000000003"/>
    <n v="15.479087452471482"/>
    <n v="263"/>
    <x v="2"/>
    <s v="AUD"/>
    <x v="365"/>
    <n v="1488348000"/>
    <x v="365"/>
    <x v="334"/>
    <b v="0"/>
    <b v="0"/>
    <x v="7"/>
    <x v="14"/>
    <s v="photography/photography books"/>
  </r>
  <r>
    <n v="945"/>
    <s v="Sanders, Farley and Huffman"/>
    <s v="Cross-group clear-thinking task-force"/>
    <n v="172000"/>
    <n v="55805"/>
    <x v="0"/>
    <n v="0.32444767441860467"/>
    <n v="16.500591366055588"/>
    <n v="1691"/>
    <x v="1"/>
    <s v="USD"/>
    <x v="838"/>
    <n v="1334898000"/>
    <x v="838"/>
    <x v="838"/>
    <b v="1"/>
    <b v="0"/>
    <x v="7"/>
    <x v="14"/>
    <s v="photography/photography books"/>
  </r>
  <r>
    <n v="946"/>
    <s v="Hall, Holmes and Walker"/>
    <s v="Public-key bandwidth-monitored intranet"/>
    <n v="153700"/>
    <n v="15238"/>
    <x v="0"/>
    <n v="9.9141184124918666E-2"/>
    <n v="42.093922651933703"/>
    <n v="181"/>
    <x v="1"/>
    <s v="USD"/>
    <x v="839"/>
    <n v="1308373200"/>
    <x v="839"/>
    <x v="839"/>
    <b v="0"/>
    <b v="0"/>
    <x v="3"/>
    <x v="3"/>
    <s v="theater/plays"/>
  </r>
  <r>
    <n v="947"/>
    <s v="Smith-Powell"/>
    <s v="Upgradable clear-thinking hardware"/>
    <n v="3600"/>
    <n v="961"/>
    <x v="0"/>
    <n v="0.26694444444444443"/>
    <n v="36.96153846153846"/>
    <n v="13"/>
    <x v="1"/>
    <s v="USD"/>
    <x v="840"/>
    <n v="1412312400"/>
    <x v="840"/>
    <x v="216"/>
    <b v="0"/>
    <b v="0"/>
    <x v="3"/>
    <x v="3"/>
    <s v="theater/plays"/>
  </r>
  <r>
    <n v="948"/>
    <s v="Smith-Hill"/>
    <s v="Integrated holistic paradigm"/>
    <n v="9400"/>
    <n v="5918"/>
    <x v="3"/>
    <n v="0.62957446808510642"/>
    <n v="18.493749999999999"/>
    <n v="160"/>
    <x v="1"/>
    <s v="USD"/>
    <x v="841"/>
    <n v="1419228000"/>
    <x v="841"/>
    <x v="840"/>
    <b v="1"/>
    <b v="1"/>
    <x v="4"/>
    <x v="4"/>
    <s v="film &amp; video/documentary"/>
  </r>
  <r>
    <n v="949"/>
    <s v="Wright LLC"/>
    <s v="Seamless clear-thinking conglomeration"/>
    <n v="5900"/>
    <n v="9520"/>
    <x v="1"/>
    <n v="1.6135593220338984"/>
    <n v="23.448275862068964"/>
    <n v="203"/>
    <x v="1"/>
    <s v="USD"/>
    <x v="842"/>
    <n v="1430974800"/>
    <x v="842"/>
    <x v="133"/>
    <b v="0"/>
    <b v="0"/>
    <x v="2"/>
    <x v="2"/>
    <s v="technology/web"/>
  </r>
  <r>
    <n v="950"/>
    <s v="Williams, Orozco and Gomez"/>
    <s v="Persistent content-based methodology"/>
    <n v="100"/>
    <n v="5"/>
    <x v="0"/>
    <n v="0.05"/>
    <n v="2.5"/>
    <n v="1"/>
    <x v="1"/>
    <s v="USD"/>
    <x v="843"/>
    <n v="1555822800"/>
    <x v="843"/>
    <x v="354"/>
    <b v="0"/>
    <b v="1"/>
    <x v="3"/>
    <x v="3"/>
    <s v="theater/plays"/>
  </r>
  <r>
    <n v="951"/>
    <s v="Peterson Ltd"/>
    <s v="Re-engineered 24hour matrix"/>
    <n v="14500"/>
    <n v="159056"/>
    <x v="1"/>
    <n v="10.969379310344827"/>
    <n v="51.012187299550995"/>
    <n v="1559"/>
    <x v="1"/>
    <s v="USD"/>
    <x v="844"/>
    <n v="1482818400"/>
    <x v="844"/>
    <x v="721"/>
    <b v="0"/>
    <b v="1"/>
    <x v="1"/>
    <x v="1"/>
    <s v="music/rock"/>
  </r>
  <r>
    <n v="952"/>
    <s v="Cummings-Hayes"/>
    <s v="Virtual multi-tasking core"/>
    <n v="145500"/>
    <n v="101987"/>
    <x v="3"/>
    <n v="0.70094158075601376"/>
    <n v="22.503751103265667"/>
    <n v="2266"/>
    <x v="1"/>
    <s v="USD"/>
    <x v="845"/>
    <n v="1471928400"/>
    <x v="845"/>
    <x v="841"/>
    <b v="0"/>
    <b v="0"/>
    <x v="4"/>
    <x v="4"/>
    <s v="film &amp; video/documentary"/>
  </r>
  <r>
    <n v="953"/>
    <s v="Boyle Ltd"/>
    <s v="Streamlined fault-tolerant conglomeration"/>
    <n v="3300"/>
    <n v="1980"/>
    <x v="0"/>
    <n v="0.6"/>
    <n v="47.142857142857146"/>
    <n v="21"/>
    <x v="1"/>
    <s v="USD"/>
    <x v="846"/>
    <n v="1453701600"/>
    <x v="846"/>
    <x v="842"/>
    <b v="0"/>
    <b v="1"/>
    <x v="4"/>
    <x v="22"/>
    <s v="film &amp; video/science fiction"/>
  </r>
  <r>
    <n v="954"/>
    <s v="Henderson, Parker and Diaz"/>
    <s v="Enterprise-wide client-driven policy"/>
    <n v="42600"/>
    <n v="156384"/>
    <x v="1"/>
    <n v="3.6709859154929578"/>
    <n v="50.511627906976742"/>
    <n v="1548"/>
    <x v="2"/>
    <s v="AUD"/>
    <x v="110"/>
    <n v="1350363600"/>
    <x v="110"/>
    <x v="843"/>
    <b v="0"/>
    <b v="0"/>
    <x v="2"/>
    <x v="2"/>
    <s v="technology/web"/>
  </r>
  <r>
    <n v="955"/>
    <s v="Moss-Obrien"/>
    <s v="Function-based next generation emulation"/>
    <n v="700"/>
    <n v="7763"/>
    <x v="1"/>
    <n v="11.09"/>
    <n v="48.518749999999997"/>
    <n v="80"/>
    <x v="1"/>
    <s v="USD"/>
    <x v="847"/>
    <n v="1353996000"/>
    <x v="847"/>
    <x v="844"/>
    <b v="0"/>
    <b v="0"/>
    <x v="3"/>
    <x v="3"/>
    <s v="theater/plays"/>
  </r>
  <r>
    <n v="956"/>
    <s v="Wood Inc"/>
    <s v="Re-engineered composite focus group"/>
    <n v="187600"/>
    <n v="35698"/>
    <x v="0"/>
    <n v="0.19028784648187633"/>
    <n v="21.504819277108435"/>
    <n v="830"/>
    <x v="1"/>
    <s v="USD"/>
    <x v="848"/>
    <n v="1451109600"/>
    <x v="848"/>
    <x v="845"/>
    <b v="0"/>
    <b v="0"/>
    <x v="4"/>
    <x v="22"/>
    <s v="film &amp; video/science fiction"/>
  </r>
  <r>
    <n v="957"/>
    <s v="Riley, Cohen and Goodman"/>
    <s v="Profound mission-critical function"/>
    <n v="9800"/>
    <n v="12434"/>
    <x v="1"/>
    <n v="1.2687755102040816"/>
    <n v="47.458015267175576"/>
    <n v="131"/>
    <x v="1"/>
    <s v="USD"/>
    <x v="849"/>
    <n v="1329631200"/>
    <x v="849"/>
    <x v="846"/>
    <b v="0"/>
    <b v="0"/>
    <x v="3"/>
    <x v="3"/>
    <s v="theater/plays"/>
  </r>
  <r>
    <n v="958"/>
    <s v="Green, Robinson and Ho"/>
    <s v="De-engineered zero-defect open system"/>
    <n v="1100"/>
    <n v="8081"/>
    <x v="1"/>
    <n v="7.3463636363636367"/>
    <n v="36.075892857142854"/>
    <n v="112"/>
    <x v="1"/>
    <s v="USD"/>
    <x v="780"/>
    <n v="1278997200"/>
    <x v="780"/>
    <x v="847"/>
    <b v="0"/>
    <b v="0"/>
    <x v="4"/>
    <x v="10"/>
    <s v="film &amp; video/animation"/>
  </r>
  <r>
    <n v="959"/>
    <s v="Black-Graham"/>
    <s v="Operative hybrid utilization"/>
    <n v="145000"/>
    <n v="6631"/>
    <x v="0"/>
    <n v="4.5731034482758622E-2"/>
    <n v="25.503846153846155"/>
    <n v="130"/>
    <x v="1"/>
    <s v="USD"/>
    <x v="140"/>
    <n v="1280120400"/>
    <x v="140"/>
    <x v="688"/>
    <b v="0"/>
    <b v="0"/>
    <x v="5"/>
    <x v="18"/>
    <s v="publishing/translations"/>
  </r>
  <r>
    <n v="960"/>
    <s v="Robbins Group"/>
    <s v="Function-based interactive matrix"/>
    <n v="5500"/>
    <n v="4678"/>
    <x v="0"/>
    <n v="0.85054545454545449"/>
    <n v="42.527272727272724"/>
    <n v="55"/>
    <x v="1"/>
    <s v="USD"/>
    <x v="850"/>
    <n v="1458104400"/>
    <x v="850"/>
    <x v="848"/>
    <b v="0"/>
    <b v="0"/>
    <x v="2"/>
    <x v="2"/>
    <s v="technology/web"/>
  </r>
  <r>
    <n v="961"/>
    <s v="Mason, Case and May"/>
    <s v="Optimized content-based collaboration"/>
    <n v="5700"/>
    <n v="6800"/>
    <x v="1"/>
    <n v="1.1929824561403508"/>
    <n v="21.93548387096774"/>
    <n v="155"/>
    <x v="1"/>
    <s v="USD"/>
    <x v="851"/>
    <n v="1298268000"/>
    <x v="851"/>
    <x v="248"/>
    <b v="0"/>
    <b v="0"/>
    <x v="5"/>
    <x v="18"/>
    <s v="publishing/translations"/>
  </r>
  <r>
    <n v="962"/>
    <s v="Harris, Russell and Mitchell"/>
    <s v="User-centric cohesive policy"/>
    <n v="3600"/>
    <n v="10657"/>
    <x v="1"/>
    <n v="2.9602777777777778"/>
    <n v="20.031954887218046"/>
    <n v="266"/>
    <x v="1"/>
    <s v="USD"/>
    <x v="852"/>
    <n v="1386223200"/>
    <x v="852"/>
    <x v="849"/>
    <b v="0"/>
    <b v="0"/>
    <x v="0"/>
    <x v="0"/>
    <s v="food/food trucks"/>
  </r>
  <r>
    <n v="963"/>
    <s v="Rodriguez-Robinson"/>
    <s v="Ergonomic methodical hub"/>
    <n v="5900"/>
    <n v="4997"/>
    <x v="0"/>
    <n v="0.84694915254237291"/>
    <n v="21.916666666666668"/>
    <n v="114"/>
    <x v="6"/>
    <s v="EUR"/>
    <x v="853"/>
    <n v="1299823200"/>
    <x v="853"/>
    <x v="850"/>
    <b v="0"/>
    <b v="1"/>
    <x v="7"/>
    <x v="14"/>
    <s v="photography/photography books"/>
  </r>
  <r>
    <n v="964"/>
    <s v="Peck, Higgins and Smith"/>
    <s v="Devolved disintermediate encryption"/>
    <n v="3700"/>
    <n v="13164"/>
    <x v="1"/>
    <n v="3.5578378378378379"/>
    <n v="42.464516129032255"/>
    <n v="155"/>
    <x v="1"/>
    <s v="USD"/>
    <x v="854"/>
    <n v="1431752400"/>
    <x v="854"/>
    <x v="851"/>
    <b v="0"/>
    <b v="0"/>
    <x v="3"/>
    <x v="3"/>
    <s v="theater/plays"/>
  </r>
  <r>
    <n v="965"/>
    <s v="Nunez-King"/>
    <s v="Phased clear-thinking policy"/>
    <n v="2200"/>
    <n v="8501"/>
    <x v="1"/>
    <n v="3.8640909090909092"/>
    <n v="20.533816425120772"/>
    <n v="207"/>
    <x v="4"/>
    <s v="GBP"/>
    <x v="67"/>
    <n v="1267855200"/>
    <x v="67"/>
    <x v="852"/>
    <b v="0"/>
    <b v="0"/>
    <x v="1"/>
    <x v="1"/>
    <s v="music/rock"/>
  </r>
  <r>
    <n v="966"/>
    <s v="Davis and Sons"/>
    <s v="Seamless solution-oriented capacity"/>
    <n v="1700"/>
    <n v="13468"/>
    <x v="1"/>
    <n v="7.9223529411764702"/>
    <n v="27.485714285714284"/>
    <n v="245"/>
    <x v="1"/>
    <s v="USD"/>
    <x v="855"/>
    <n v="1497675600"/>
    <x v="855"/>
    <x v="853"/>
    <b v="0"/>
    <b v="0"/>
    <x v="3"/>
    <x v="3"/>
    <s v="theater/plays"/>
  </r>
  <r>
    <n v="967"/>
    <s v="Howard-Douglas"/>
    <s v="Organized human-resource attitude"/>
    <n v="88400"/>
    <n v="121138"/>
    <x v="1"/>
    <n v="1.3703393665158372"/>
    <n v="38.505403687221872"/>
    <n v="1573"/>
    <x v="1"/>
    <s v="USD"/>
    <x v="107"/>
    <n v="1336885200"/>
    <x v="107"/>
    <x v="104"/>
    <b v="0"/>
    <b v="0"/>
    <x v="1"/>
    <x v="21"/>
    <s v="music/world music"/>
  </r>
  <r>
    <n v="968"/>
    <s v="Gonzalez-White"/>
    <s v="Open-architected disintermediate budgetary management"/>
    <n v="2400"/>
    <n v="8117"/>
    <x v="1"/>
    <n v="3.3820833333333336"/>
    <n v="35.600877192982459"/>
    <n v="114"/>
    <x v="1"/>
    <s v="USD"/>
    <x v="344"/>
    <n v="1295157600"/>
    <x v="344"/>
    <x v="854"/>
    <b v="0"/>
    <b v="0"/>
    <x v="0"/>
    <x v="0"/>
    <s v="food/food trucks"/>
  </r>
  <r>
    <n v="969"/>
    <s v="Lopez-King"/>
    <s v="Multi-lateral radical solution"/>
    <n v="7900"/>
    <n v="8550"/>
    <x v="1"/>
    <n v="1.0822784810126582"/>
    <n v="45.967741935483872"/>
    <n v="93"/>
    <x v="1"/>
    <s v="USD"/>
    <x v="856"/>
    <n v="1577599200"/>
    <x v="856"/>
    <x v="855"/>
    <b v="0"/>
    <b v="0"/>
    <x v="3"/>
    <x v="3"/>
    <s v="theater/plays"/>
  </r>
  <r>
    <n v="970"/>
    <s v="Glover-Nelson"/>
    <s v="Inverse context-sensitive info-mediaries"/>
    <n v="94900"/>
    <n v="57659"/>
    <x v="0"/>
    <n v="0.60757639620653314"/>
    <n v="48.534511784511785"/>
    <n v="594"/>
    <x v="1"/>
    <s v="USD"/>
    <x v="857"/>
    <n v="1305003600"/>
    <x v="857"/>
    <x v="856"/>
    <b v="0"/>
    <b v="0"/>
    <x v="3"/>
    <x v="3"/>
    <s v="theater/plays"/>
  </r>
  <r>
    <n v="971"/>
    <s v="Garner and Sons"/>
    <s v="Versatile neutral workforce"/>
    <n v="5100"/>
    <n v="1414"/>
    <x v="0"/>
    <n v="0.27725490196078434"/>
    <n v="29.458333333333332"/>
    <n v="24"/>
    <x v="1"/>
    <s v="USD"/>
    <x v="858"/>
    <n v="1381726800"/>
    <x v="858"/>
    <x v="857"/>
    <b v="0"/>
    <b v="0"/>
    <x v="4"/>
    <x v="19"/>
    <s v="film &amp; video/television"/>
  </r>
  <r>
    <n v="972"/>
    <s v="Sellers, Roach and Garrison"/>
    <s v="Multi-tiered systematic knowledge user"/>
    <n v="42700"/>
    <n v="97524"/>
    <x v="1"/>
    <n v="2.283934426229508"/>
    <n v="29.007733491969066"/>
    <n v="1681"/>
    <x v="1"/>
    <s v="USD"/>
    <x v="859"/>
    <n v="1402462800"/>
    <x v="859"/>
    <x v="858"/>
    <b v="0"/>
    <b v="1"/>
    <x v="2"/>
    <x v="2"/>
    <s v="technology/web"/>
  </r>
  <r>
    <n v="973"/>
    <s v="Herrera, Bennett and Silva"/>
    <s v="Programmable multi-state algorithm"/>
    <n v="121100"/>
    <n v="26176"/>
    <x v="0"/>
    <n v="0.21615194054500414"/>
    <n v="51.936507936507937"/>
    <n v="252"/>
    <x v="1"/>
    <s v="USD"/>
    <x v="860"/>
    <n v="1292133600"/>
    <x v="860"/>
    <x v="859"/>
    <b v="0"/>
    <b v="1"/>
    <x v="3"/>
    <x v="3"/>
    <s v="theater/plays"/>
  </r>
  <r>
    <n v="974"/>
    <s v="Thomas, Clay and Mendoza"/>
    <s v="Multi-channeled reciprocal interface"/>
    <n v="800"/>
    <n v="2991"/>
    <x v="1"/>
    <n v="3.73875"/>
    <n v="46.734375"/>
    <n v="32"/>
    <x v="1"/>
    <s v="USD"/>
    <x v="170"/>
    <n v="1368939600"/>
    <x v="170"/>
    <x v="860"/>
    <b v="0"/>
    <b v="0"/>
    <x v="1"/>
    <x v="7"/>
    <s v="music/indie rock"/>
  </r>
  <r>
    <n v="975"/>
    <s v="Ayala Group"/>
    <s v="Right-sized maximized migration"/>
    <n v="5400"/>
    <n v="8366"/>
    <x v="1"/>
    <n v="1.5492592592592593"/>
    <n v="30.985185185185184"/>
    <n v="135"/>
    <x v="1"/>
    <s v="USD"/>
    <x v="861"/>
    <n v="1452146400"/>
    <x v="861"/>
    <x v="264"/>
    <b v="0"/>
    <b v="1"/>
    <x v="3"/>
    <x v="3"/>
    <s v="theater/plays"/>
  </r>
  <r>
    <n v="976"/>
    <s v="Huerta, Roberts and Dickerson"/>
    <s v="Self-enabling value-added artificial intelligence"/>
    <n v="4000"/>
    <n v="12886"/>
    <x v="1"/>
    <n v="3.2214999999999998"/>
    <n v="46.021428571428572"/>
    <n v="140"/>
    <x v="1"/>
    <s v="USD"/>
    <x v="862"/>
    <n v="1296712800"/>
    <x v="862"/>
    <x v="65"/>
    <b v="0"/>
    <b v="1"/>
    <x v="3"/>
    <x v="3"/>
    <s v="theater/plays"/>
  </r>
  <r>
    <n v="977"/>
    <s v="Johnson Group"/>
    <s v="Vision-oriented interactive solution"/>
    <n v="7000"/>
    <n v="5177"/>
    <x v="0"/>
    <n v="0.73957142857142855"/>
    <n v="38.634328358208954"/>
    <n v="67"/>
    <x v="1"/>
    <s v="USD"/>
    <x v="863"/>
    <n v="1520748000"/>
    <x v="863"/>
    <x v="861"/>
    <b v="0"/>
    <b v="0"/>
    <x v="0"/>
    <x v="0"/>
    <s v="food/food trucks"/>
  </r>
  <r>
    <n v="978"/>
    <s v="Bailey, Nguyen and Martinez"/>
    <s v="Fundamental user-facing productivity"/>
    <n v="1000"/>
    <n v="8641"/>
    <x v="1"/>
    <n v="8.641"/>
    <n v="46.961956521739133"/>
    <n v="92"/>
    <x v="1"/>
    <s v="USD"/>
    <x v="864"/>
    <n v="1480831200"/>
    <x v="864"/>
    <x v="862"/>
    <b v="0"/>
    <b v="0"/>
    <x v="6"/>
    <x v="11"/>
    <s v="games/video games"/>
  </r>
  <r>
    <n v="979"/>
    <s v="Williams, Martin and Meyer"/>
    <s v="Innovative well-modulated capability"/>
    <n v="60200"/>
    <n v="86244"/>
    <x v="1"/>
    <n v="1.432624584717608"/>
    <n v="42.484729064039406"/>
    <n v="1015"/>
    <x v="4"/>
    <s v="GBP"/>
    <x v="527"/>
    <n v="1426914000"/>
    <x v="527"/>
    <x v="454"/>
    <b v="0"/>
    <b v="0"/>
    <x v="3"/>
    <x v="3"/>
    <s v="theater/plays"/>
  </r>
  <r>
    <n v="980"/>
    <s v="Huff-Johnson"/>
    <s v="Universal fault-tolerant orchestration"/>
    <n v="195200"/>
    <n v="78630"/>
    <x v="0"/>
    <n v="0.40281762295081969"/>
    <n v="52.985175202156334"/>
    <n v="742"/>
    <x v="1"/>
    <s v="USD"/>
    <x v="865"/>
    <n v="1446616800"/>
    <x v="865"/>
    <x v="863"/>
    <b v="1"/>
    <b v="0"/>
    <x v="5"/>
    <x v="9"/>
    <s v="publishing/nonfiction"/>
  </r>
  <r>
    <n v="981"/>
    <s v="Diaz-Little"/>
    <s v="Grass-roots executive synergy"/>
    <n v="6700"/>
    <n v="11941"/>
    <x v="1"/>
    <n v="1.7822388059701493"/>
    <n v="18.484520123839008"/>
    <n v="323"/>
    <x v="1"/>
    <s v="USD"/>
    <x v="866"/>
    <n v="1517032800"/>
    <x v="866"/>
    <x v="864"/>
    <b v="0"/>
    <b v="0"/>
    <x v="2"/>
    <x v="2"/>
    <s v="technology/web"/>
  </r>
  <r>
    <n v="982"/>
    <s v="Freeman-French"/>
    <s v="Multi-layered optimal application"/>
    <n v="7200"/>
    <n v="6115"/>
    <x v="0"/>
    <n v="0.84930555555555554"/>
    <n v="40.766666666666666"/>
    <n v="75"/>
    <x v="1"/>
    <s v="USD"/>
    <x v="867"/>
    <n v="1311224400"/>
    <x v="867"/>
    <x v="865"/>
    <b v="0"/>
    <b v="1"/>
    <x v="4"/>
    <x v="4"/>
    <s v="film &amp; video/documentary"/>
  </r>
  <r>
    <n v="983"/>
    <s v="Beck-Weber"/>
    <s v="Business-focused full-range core"/>
    <n v="129100"/>
    <n v="188404"/>
    <x v="1"/>
    <n v="1.4593648334624323"/>
    <n v="40.499570077386068"/>
    <n v="2326"/>
    <x v="1"/>
    <s v="USD"/>
    <x v="868"/>
    <n v="1566190800"/>
    <x v="868"/>
    <x v="866"/>
    <b v="0"/>
    <b v="0"/>
    <x v="4"/>
    <x v="4"/>
    <s v="film &amp; video/documentary"/>
  </r>
  <r>
    <n v="984"/>
    <s v="Lewis-Jacobson"/>
    <s v="Exclusive system-worthy Graphic Interface"/>
    <n v="6500"/>
    <n v="9910"/>
    <x v="1"/>
    <n v="1.5246153846153847"/>
    <n v="13.005249343832022"/>
    <n v="381"/>
    <x v="1"/>
    <s v="USD"/>
    <x v="105"/>
    <n v="1570165200"/>
    <x v="105"/>
    <x v="867"/>
    <b v="0"/>
    <b v="0"/>
    <x v="3"/>
    <x v="3"/>
    <s v="theater/plays"/>
  </r>
  <r>
    <n v="985"/>
    <s v="Logan-Curtis"/>
    <s v="Enhanced optimal ability"/>
    <n v="170600"/>
    <n v="114523"/>
    <x v="0"/>
    <n v="0.67129542790152408"/>
    <n v="12.999205448354143"/>
    <n v="4405"/>
    <x v="1"/>
    <s v="USD"/>
    <x v="481"/>
    <n v="1388556000"/>
    <x v="481"/>
    <x v="868"/>
    <b v="0"/>
    <b v="1"/>
    <x v="1"/>
    <x v="1"/>
    <s v="music/rock"/>
  </r>
  <r>
    <n v="986"/>
    <s v="Chan, Washington and Callahan"/>
    <s v="Optional zero administration neural-net"/>
    <n v="7800"/>
    <n v="3144"/>
    <x v="0"/>
    <n v="0.40307692307692305"/>
    <n v="17.086956521739129"/>
    <n v="92"/>
    <x v="1"/>
    <s v="USD"/>
    <x v="253"/>
    <n v="1303189200"/>
    <x v="253"/>
    <x v="296"/>
    <b v="0"/>
    <b v="0"/>
    <x v="1"/>
    <x v="1"/>
    <s v="music/rock"/>
  </r>
  <r>
    <n v="987"/>
    <s v="Wilson Group"/>
    <s v="Ameliorated foreground focus group"/>
    <n v="6200"/>
    <n v="13441"/>
    <x v="1"/>
    <n v="2.1679032258064517"/>
    <n v="14.001041666666667"/>
    <n v="480"/>
    <x v="1"/>
    <s v="USD"/>
    <x v="869"/>
    <n v="1494478800"/>
    <x v="869"/>
    <x v="869"/>
    <b v="0"/>
    <b v="0"/>
    <x v="4"/>
    <x v="4"/>
    <s v="film &amp; video/documentary"/>
  </r>
  <r>
    <n v="988"/>
    <s v="Gardner, Ryan and Gutierrez"/>
    <s v="Triple-buffered multi-tasking matrices"/>
    <n v="9400"/>
    <n v="4899"/>
    <x v="0"/>
    <n v="0.52117021276595743"/>
    <n v="38.2734375"/>
    <n v="64"/>
    <x v="1"/>
    <s v="USD"/>
    <x v="864"/>
    <n v="1480744800"/>
    <x v="864"/>
    <x v="274"/>
    <b v="0"/>
    <b v="0"/>
    <x v="5"/>
    <x v="15"/>
    <s v="publishing/radio &amp; podcasts"/>
  </r>
  <r>
    <n v="989"/>
    <s v="Hernandez Inc"/>
    <s v="Versatile dedicated migration"/>
    <n v="2400"/>
    <n v="11990"/>
    <x v="1"/>
    <n v="4.9958333333333336"/>
    <n v="26.526548672566371"/>
    <n v="226"/>
    <x v="1"/>
    <s v="USD"/>
    <x v="843"/>
    <n v="1555822800"/>
    <x v="843"/>
    <x v="354"/>
    <b v="0"/>
    <b v="0"/>
    <x v="5"/>
    <x v="18"/>
    <s v="publishing/translations"/>
  </r>
  <r>
    <n v="990"/>
    <s v="Ortiz-Roberts"/>
    <s v="Devolved foreground customer loyalty"/>
    <n v="7800"/>
    <n v="6839"/>
    <x v="0"/>
    <n v="0.87679487179487181"/>
    <n v="53.4296875"/>
    <n v="64"/>
    <x v="1"/>
    <s v="USD"/>
    <x v="289"/>
    <n v="1458882000"/>
    <x v="289"/>
    <x v="870"/>
    <b v="0"/>
    <b v="1"/>
    <x v="4"/>
    <x v="6"/>
    <s v="film &amp; video/drama"/>
  </r>
  <r>
    <n v="991"/>
    <s v="Ramirez LLC"/>
    <s v="Reduced reciprocal focus group"/>
    <n v="9800"/>
    <n v="11091"/>
    <x v="1"/>
    <n v="1.131734693877551"/>
    <n v="23.010373443983404"/>
    <n v="241"/>
    <x v="1"/>
    <s v="USD"/>
    <x v="870"/>
    <n v="1411966800"/>
    <x v="870"/>
    <x v="871"/>
    <b v="0"/>
    <b v="1"/>
    <x v="1"/>
    <x v="1"/>
    <s v="music/rock"/>
  </r>
  <r>
    <n v="992"/>
    <s v="Morrow Inc"/>
    <s v="Networked global migration"/>
    <n v="3100"/>
    <n v="13223"/>
    <x v="1"/>
    <n v="4.2654838709677421"/>
    <n v="50.087121212121211"/>
    <n v="132"/>
    <x v="1"/>
    <s v="USD"/>
    <x v="871"/>
    <n v="1526878800"/>
    <x v="871"/>
    <x v="98"/>
    <b v="0"/>
    <b v="1"/>
    <x v="4"/>
    <x v="6"/>
    <s v="film &amp; video/drama"/>
  </r>
  <r>
    <n v="993"/>
    <s v="Erickson-Rogers"/>
    <s v="De-engineered even-keeled definition"/>
    <n v="9800"/>
    <n v="7608"/>
    <x v="3"/>
    <n v="0.77632653061224488"/>
    <n v="50.72"/>
    <n v="75"/>
    <x v="6"/>
    <s v="EUR"/>
    <x v="872"/>
    <n v="1452405600"/>
    <x v="872"/>
    <x v="872"/>
    <b v="0"/>
    <b v="1"/>
    <x v="7"/>
    <x v="14"/>
    <s v="photography/photography books"/>
  </r>
  <r>
    <n v="994"/>
    <s v="Leach, Rich and Price"/>
    <s v="Implemented bi-directional flexibility"/>
    <n v="141100"/>
    <n v="74073"/>
    <x v="0"/>
    <n v="0.52496810772501767"/>
    <n v="43.986342042755346"/>
    <n v="842"/>
    <x v="1"/>
    <s v="USD"/>
    <x v="873"/>
    <n v="1414040400"/>
    <x v="873"/>
    <x v="873"/>
    <b v="0"/>
    <b v="1"/>
    <x v="5"/>
    <x v="18"/>
    <s v="publishing/translations"/>
  </r>
  <r>
    <n v="995"/>
    <s v="Manning-Hamilton"/>
    <s v="Vision-oriented scalable definition"/>
    <n v="97300"/>
    <n v="153216"/>
    <x v="1"/>
    <n v="1.5746762589928058"/>
    <n v="37.497797356828194"/>
    <n v="2043"/>
    <x v="1"/>
    <s v="USD"/>
    <x v="874"/>
    <n v="1543816800"/>
    <x v="874"/>
    <x v="526"/>
    <b v="0"/>
    <b v="1"/>
    <x v="0"/>
    <x v="0"/>
    <s v="food/food trucks"/>
  </r>
  <r>
    <n v="996"/>
    <s v="Butler LLC"/>
    <s v="Future-proofed upward-trending migration"/>
    <n v="6600"/>
    <n v="4814"/>
    <x v="0"/>
    <n v="0.72939393939393937"/>
    <n v="21.491071428571427"/>
    <n v="112"/>
    <x v="1"/>
    <s v="USD"/>
    <x v="875"/>
    <n v="1359698400"/>
    <x v="875"/>
    <x v="874"/>
    <b v="0"/>
    <b v="0"/>
    <x v="3"/>
    <x v="3"/>
    <s v="theater/plays"/>
  </r>
  <r>
    <n v="997"/>
    <s v="Ball LLC"/>
    <s v="Right-sized full-range throughput"/>
    <n v="7600"/>
    <n v="4603"/>
    <x v="3"/>
    <n v="0.60565789473684206"/>
    <n v="16.557553956834532"/>
    <n v="139"/>
    <x v="6"/>
    <s v="EUR"/>
    <x v="876"/>
    <n v="1390629600"/>
    <x v="876"/>
    <x v="875"/>
    <b v="0"/>
    <b v="0"/>
    <x v="3"/>
    <x v="3"/>
    <s v="theater/plays"/>
  </r>
  <r>
    <n v="998"/>
    <s v="Taylor, Santiago and Flores"/>
    <s v="Polarized composite customer loyalty"/>
    <n v="66600"/>
    <n v="37823"/>
    <x v="0"/>
    <n v="0.5679129129129129"/>
    <n v="50.565508021390372"/>
    <n v="374"/>
    <x v="1"/>
    <s v="USD"/>
    <x v="877"/>
    <n v="1267077600"/>
    <x v="877"/>
    <x v="876"/>
    <b v="0"/>
    <b v="1"/>
    <x v="1"/>
    <x v="7"/>
    <s v="music/indie rock"/>
  </r>
  <r>
    <n v="999"/>
    <s v="Hernandez, Norton and Kelley"/>
    <s v="Expanded eco-centric policy"/>
    <n v="111100"/>
    <n v="62819"/>
    <x v="3"/>
    <n v="0.56542754275427543"/>
    <n v="27.99420677361854"/>
    <n v="1122"/>
    <x v="1"/>
    <s v="USD"/>
    <x v="878"/>
    <n v="1467781200"/>
    <x v="878"/>
    <x v="877"/>
    <b v="0"/>
    <b v="0"/>
    <x v="0"/>
    <x v="0"/>
    <s v="food/food trucks"/>
  </r>
  <r>
    <m/>
    <m/>
    <m/>
    <m/>
    <m/>
    <x v="4"/>
    <m/>
    <m/>
    <m/>
    <x v="7"/>
    <m/>
    <x v="879"/>
    <m/>
    <x v="879"/>
    <x v="878"/>
    <m/>
    <m/>
    <x v="9"/>
    <x v="2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E777AF-49A8-4C3A-A650-484073553CB2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27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dragToRow="0" dragToCol="0" dragToPage="0" showAll="0" defaultSubtota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1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7" hier="-1"/>
    <pageField fld="23" hier="-1"/>
  </pageField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2CE0E-8D99-4E87-BB0A-074D65E9DF6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4" firstHeaderRow="1" firstDataRow="2" firstDataCol="1" rowPageCount="1" colPageCount="1"/>
  <pivotFields count="15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axis="axisRow" showAll="0" sortType="ascending" defaultSubtotal="0">
      <items count="25">
        <item sd="0" x="10"/>
        <item sd="0" x="4"/>
        <item sd="0" x="6"/>
        <item sd="0"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</items>
    </pivotField>
    <pivotField axis="axisRow" showAll="0">
      <items count="11">
        <item n="film &amp; video" sd="0" x="5"/>
        <item n="food" sd="0" x="1"/>
        <item n="games" sd="0" x="6"/>
        <item n="journalism" sd="0" x="2"/>
        <item n="music" sd="0" x="7"/>
        <item n="photography" sd="0" x="3"/>
        <item n="publishing" sd="0" x="8"/>
        <item n="technology" sd="0" x="9"/>
        <item sd="0" x="4"/>
        <item sd="0" x="0"/>
        <item t="default" sd="0"/>
      </items>
    </pivotField>
  </pivotFields>
  <rowFields count="2">
    <field x="14"/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FE4FB-E568-42A2-A369-039AEB733177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27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01"/>
  <sheetViews>
    <sheetView topLeftCell="C1" workbookViewId="0">
      <selection activeCell="G12" sqref="G12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C81F-1505-4F85-837D-E563C6C9921C}">
  <sheetPr codeName="Sheet2"/>
  <dimension ref="A1:U1001"/>
  <sheetViews>
    <sheetView tabSelected="1" topLeftCell="F1" workbookViewId="0">
      <selection activeCell="B5" sqref="B5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0.83203125" customWidth="1"/>
    <col min="7" max="7" width="14.4140625" style="5" customWidth="1"/>
    <col min="8" max="8" width="14.4140625" style="6" customWidth="1"/>
    <col min="9" max="9" width="13" bestFit="1" customWidth="1"/>
    <col min="12" max="12" width="11.1640625" hidden="1" customWidth="1"/>
    <col min="13" max="13" width="11.08203125" hidden="1" customWidth="1"/>
    <col min="14" max="14" width="11.5" style="10" customWidth="1"/>
    <col min="15" max="15" width="12.1640625" style="10" customWidth="1"/>
    <col min="18" max="18" width="19.08203125" customWidth="1"/>
    <col min="19" max="19" width="14.33203125" customWidth="1"/>
    <col min="20" max="20" width="28" bestFit="1" customWidth="1"/>
  </cols>
  <sheetData>
    <row r="1" spans="1:21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4" t="s">
        <v>2029</v>
      </c>
      <c r="H1" s="7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1" t="s">
        <v>2071</v>
      </c>
      <c r="O1" s="11" t="s">
        <v>2072</v>
      </c>
      <c r="P1" s="1" t="s">
        <v>10</v>
      </c>
      <c r="Q1" s="1" t="s">
        <v>11</v>
      </c>
      <c r="R1" s="1" t="s">
        <v>2031</v>
      </c>
      <c r="S1" s="1" t="s">
        <v>2032</v>
      </c>
      <c r="T1" s="1" t="s">
        <v>2028</v>
      </c>
      <c r="U1"/>
    </row>
    <row r="2" spans="1:21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5">
        <f>E2/D2</f>
        <v>0</v>
      </c>
      <c r="H2" s="6" t="e">
        <f>AVERAGE(E2/I2,FALSE)</f>
        <v>#N/A</v>
      </c>
      <c r="I2" t="e">
        <v>#N/A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2033</v>
      </c>
      <c r="S2" t="s">
        <v>2034</v>
      </c>
      <c r="T2" t="s">
        <v>17</v>
      </c>
    </row>
    <row r="3" spans="1:21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5">
        <f>E3/D3</f>
        <v>10.4</v>
      </c>
      <c r="H3" s="6">
        <f>AVERAGE(E3/I3,FALSE)</f>
        <v>46.075949367088604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0">
        <f>(((L3/60)/60)/24)+DATE(1970,1,1)</f>
        <v>41870.208333333336</v>
      </c>
      <c r="O3" s="10">
        <f>(((M3/60)/60)/24)+DATE(1970,1,1)</f>
        <v>41872.208333333336</v>
      </c>
      <c r="P3" t="b">
        <v>0</v>
      </c>
      <c r="Q3" t="b">
        <v>1</v>
      </c>
      <c r="R3" t="s">
        <v>2035</v>
      </c>
      <c r="S3" t="s">
        <v>2036</v>
      </c>
      <c r="T3" t="s">
        <v>23</v>
      </c>
    </row>
    <row r="4" spans="1:21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5">
        <f>E4/D4</f>
        <v>1.3147878228782288</v>
      </c>
      <c r="H4" s="6">
        <f>AVERAGE(E4/I4,FALSE)</f>
        <v>50.008070175438597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0">
        <f>(((L4/60)/60)/24)+DATE(1970,1,1)</f>
        <v>41595.25</v>
      </c>
      <c r="O4" s="10">
        <f>(((M4/60)/60)/24)+DATE(1970,1,1)</f>
        <v>41597.25</v>
      </c>
      <c r="P4" t="b">
        <v>0</v>
      </c>
      <c r="Q4" t="b">
        <v>0</v>
      </c>
      <c r="R4" t="s">
        <v>2037</v>
      </c>
      <c r="S4" t="s">
        <v>2038</v>
      </c>
      <c r="T4" t="s">
        <v>28</v>
      </c>
    </row>
    <row r="5" spans="1:21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5">
        <f>E5/D5</f>
        <v>0.58976190476190471</v>
      </c>
      <c r="H5" s="6">
        <f>AVERAGE(E5/I5,FALSE)</f>
        <v>51.604166666666664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0">
        <f>(((L5/60)/60)/24)+DATE(1970,1,1)</f>
        <v>43688.208333333328</v>
      </c>
      <c r="O5" s="10">
        <f>(((M5/60)/60)/24)+DATE(1970,1,1)</f>
        <v>43728.208333333328</v>
      </c>
      <c r="P5" t="b">
        <v>0</v>
      </c>
      <c r="Q5" t="b">
        <v>0</v>
      </c>
      <c r="R5" t="s">
        <v>2035</v>
      </c>
      <c r="S5" t="s">
        <v>2036</v>
      </c>
      <c r="T5" t="s">
        <v>23</v>
      </c>
    </row>
    <row r="6" spans="1:21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5">
        <f>E6/D6</f>
        <v>0.69276315789473686</v>
      </c>
      <c r="H6" s="6">
        <f>AVERAGE(E6/I6,FALSE)</f>
        <v>49.669811320754718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0">
        <f>(((L6/60)/60)/24)+DATE(1970,1,1)</f>
        <v>43485.25</v>
      </c>
      <c r="O6" s="10">
        <f>(((M6/60)/60)/24)+DATE(1970,1,1)</f>
        <v>43489.25</v>
      </c>
      <c r="P6" t="b">
        <v>0</v>
      </c>
      <c r="Q6" t="b">
        <v>0</v>
      </c>
      <c r="R6" t="s">
        <v>2039</v>
      </c>
      <c r="S6" t="s">
        <v>2040</v>
      </c>
      <c r="T6" t="s">
        <v>33</v>
      </c>
    </row>
    <row r="7" spans="1:21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5">
        <f>E7/D7</f>
        <v>1.7361842105263159</v>
      </c>
      <c r="H7" s="6">
        <f>AVERAGE(E7/I7,FALSE)</f>
        <v>37.916666666666664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0">
        <f>(((L7/60)/60)/24)+DATE(1970,1,1)</f>
        <v>41149.208333333336</v>
      </c>
      <c r="O7" s="10">
        <f>(((M7/60)/60)/24)+DATE(1970,1,1)</f>
        <v>41160.208333333336</v>
      </c>
      <c r="P7" t="b">
        <v>0</v>
      </c>
      <c r="Q7" t="b">
        <v>0</v>
      </c>
      <c r="R7" t="s">
        <v>2039</v>
      </c>
      <c r="S7" t="s">
        <v>2040</v>
      </c>
      <c r="T7" t="s">
        <v>33</v>
      </c>
    </row>
    <row r="8" spans="1:21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5">
        <f>E8/D8</f>
        <v>0.20961538461538462</v>
      </c>
      <c r="H8" s="6">
        <f>AVERAGE(E8/I8,FALSE)</f>
        <v>30.277777777777779</v>
      </c>
      <c r="I8">
        <v>18</v>
      </c>
      <c r="J8" s="6" t="s">
        <v>40</v>
      </c>
      <c r="K8" t="s">
        <v>41</v>
      </c>
      <c r="L8">
        <v>1505278800</v>
      </c>
      <c r="M8">
        <v>1505365200</v>
      </c>
      <c r="N8" s="10">
        <f>(((L8/60)/60)/24)+DATE(1970,1,1)</f>
        <v>42991.208333333328</v>
      </c>
      <c r="O8" s="10">
        <f>(((M8/60)/60)/24)+DATE(1970,1,1)</f>
        <v>42992.208333333328</v>
      </c>
      <c r="P8" t="b">
        <v>0</v>
      </c>
      <c r="Q8" t="b">
        <v>0</v>
      </c>
      <c r="R8" t="s">
        <v>2041</v>
      </c>
      <c r="S8" t="s">
        <v>2042</v>
      </c>
      <c r="T8" t="s">
        <v>42</v>
      </c>
    </row>
    <row r="9" spans="1:21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5">
        <f>E9/D9</f>
        <v>3.2757777777777779</v>
      </c>
      <c r="H9" s="6">
        <f>AVERAGE(E9/I9,FALSE)</f>
        <v>32.469162995594715</v>
      </c>
      <c r="I9">
        <v>227</v>
      </c>
      <c r="J9" s="6" t="s">
        <v>36</v>
      </c>
      <c r="K9" t="s">
        <v>37</v>
      </c>
      <c r="L9">
        <v>1439442000</v>
      </c>
      <c r="M9">
        <v>1439614800</v>
      </c>
      <c r="N9" s="10">
        <f>(((L9/60)/60)/24)+DATE(1970,1,1)</f>
        <v>42229.208333333328</v>
      </c>
      <c r="O9" s="10">
        <f>(((M9/60)/60)/24)+DATE(1970,1,1)</f>
        <v>42231.208333333328</v>
      </c>
      <c r="P9" t="b">
        <v>0</v>
      </c>
      <c r="Q9" t="b">
        <v>0</v>
      </c>
      <c r="R9" t="s">
        <v>2039</v>
      </c>
      <c r="S9" t="s">
        <v>2040</v>
      </c>
      <c r="T9" t="s">
        <v>33</v>
      </c>
    </row>
    <row r="10" spans="1:21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5">
        <f>E10/D10</f>
        <v>0.19932788374205268</v>
      </c>
      <c r="H10" s="6">
        <f>AVERAGE(E10/I10,FALSE)</f>
        <v>15.498587570621469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0">
        <f>(((L10/60)/60)/24)+DATE(1970,1,1)</f>
        <v>40399.208333333336</v>
      </c>
      <c r="O10" s="10">
        <f>(((M10/60)/60)/24)+DATE(1970,1,1)</f>
        <v>40401.208333333336</v>
      </c>
      <c r="P10" t="b">
        <v>0</v>
      </c>
      <c r="Q10" t="b">
        <v>0</v>
      </c>
      <c r="R10" t="s">
        <v>2039</v>
      </c>
      <c r="S10" t="s">
        <v>2040</v>
      </c>
      <c r="T10" t="s">
        <v>33</v>
      </c>
    </row>
    <row r="11" spans="1:21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5">
        <f>E11/D11</f>
        <v>0.51741935483870971</v>
      </c>
      <c r="H11" s="6">
        <f>AVERAGE(E11/I11,FALSE)</f>
        <v>36.454545454545453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0">
        <f>(((L11/60)/60)/24)+DATE(1970,1,1)</f>
        <v>41536.208333333336</v>
      </c>
      <c r="O11" s="10">
        <f>(((M11/60)/60)/24)+DATE(1970,1,1)</f>
        <v>41585.25</v>
      </c>
      <c r="P11" t="b">
        <v>0</v>
      </c>
      <c r="Q11" t="b">
        <v>0</v>
      </c>
      <c r="R11" t="s">
        <v>2035</v>
      </c>
      <c r="S11" t="s">
        <v>2043</v>
      </c>
      <c r="T11" t="s">
        <v>50</v>
      </c>
    </row>
    <row r="12" spans="1:21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5">
        <f>E12/D12</f>
        <v>2.6611538461538462</v>
      </c>
      <c r="H12" s="6">
        <f>AVERAGE(E12/I12,FALSE)</f>
        <v>31.45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0">
        <f>(((L12/60)/60)/24)+DATE(1970,1,1)</f>
        <v>40404.208333333336</v>
      </c>
      <c r="O12" s="10">
        <f>(((M12/60)/60)/24)+DATE(1970,1,1)</f>
        <v>40452.208333333336</v>
      </c>
      <c r="P12" t="b">
        <v>0</v>
      </c>
      <c r="Q12" t="b">
        <v>0</v>
      </c>
      <c r="R12" t="s">
        <v>2041</v>
      </c>
      <c r="S12" t="s">
        <v>2044</v>
      </c>
      <c r="T12" t="s">
        <v>53</v>
      </c>
    </row>
    <row r="13" spans="1:21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5">
        <f>E13/D13</f>
        <v>0.48095238095238096</v>
      </c>
      <c r="H13" s="6">
        <f>AVERAGE(E13/I13,FALSE)</f>
        <v>56.111111111111114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0">
        <f>(((L13/60)/60)/24)+DATE(1970,1,1)</f>
        <v>40442.208333333336</v>
      </c>
      <c r="O13" s="10">
        <f>(((M13/60)/60)/24)+DATE(1970,1,1)</f>
        <v>40448.208333333336</v>
      </c>
      <c r="P13" t="b">
        <v>0</v>
      </c>
      <c r="Q13" t="b">
        <v>1</v>
      </c>
      <c r="R13" t="s">
        <v>2039</v>
      </c>
      <c r="S13" t="s">
        <v>2040</v>
      </c>
      <c r="T13" t="s">
        <v>33</v>
      </c>
    </row>
    <row r="14" spans="1:21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5">
        <f>E14/D14</f>
        <v>0.89349206349206345</v>
      </c>
      <c r="H14" s="6">
        <f>AVERAGE(E14/I14,FALSE)</f>
        <v>51.172727272727272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0">
        <f>(((L14/60)/60)/24)+DATE(1970,1,1)</f>
        <v>43760.208333333328</v>
      </c>
      <c r="O14" s="10">
        <f>(((M14/60)/60)/24)+DATE(1970,1,1)</f>
        <v>43768.208333333328</v>
      </c>
      <c r="P14" t="b">
        <v>0</v>
      </c>
      <c r="Q14" t="b">
        <v>0</v>
      </c>
      <c r="R14" t="s">
        <v>2041</v>
      </c>
      <c r="S14" t="s">
        <v>2044</v>
      </c>
      <c r="T14" t="s">
        <v>53</v>
      </c>
    </row>
    <row r="15" spans="1:21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5">
        <f>E15/D15</f>
        <v>2.4511904761904764</v>
      </c>
      <c r="H15" s="6">
        <f>AVERAGE(E15/I15,FALSE)</f>
        <v>52.525510204081634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0">
        <f>(((L15/60)/60)/24)+DATE(1970,1,1)</f>
        <v>42532.208333333328</v>
      </c>
      <c r="O15" s="10">
        <f>(((M15/60)/60)/24)+DATE(1970,1,1)</f>
        <v>42544.208333333328</v>
      </c>
      <c r="P15" t="b">
        <v>0</v>
      </c>
      <c r="Q15" t="b">
        <v>0</v>
      </c>
      <c r="R15" t="s">
        <v>2035</v>
      </c>
      <c r="S15" t="s">
        <v>2045</v>
      </c>
      <c r="T15" t="s">
        <v>60</v>
      </c>
    </row>
    <row r="16" spans="1:21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5">
        <f>E16/D16</f>
        <v>0.66769503546099296</v>
      </c>
      <c r="H16" s="6">
        <f>AVERAGE(E16/I16,FALSE)</f>
        <v>47.072499999999998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0">
        <f>(((L16/60)/60)/24)+DATE(1970,1,1)</f>
        <v>40974.25</v>
      </c>
      <c r="O16" s="10">
        <f>(((M16/60)/60)/24)+DATE(1970,1,1)</f>
        <v>41001.208333333336</v>
      </c>
      <c r="P16" t="b">
        <v>0</v>
      </c>
      <c r="Q16" t="b">
        <v>0</v>
      </c>
      <c r="R16" t="s">
        <v>2035</v>
      </c>
      <c r="S16" t="s">
        <v>2045</v>
      </c>
      <c r="T16" t="s">
        <v>60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5">
        <f>E17/D17</f>
        <v>0.47307881773399013</v>
      </c>
      <c r="H17" s="6">
        <f>AVERAGE(E17/I17,FALSE)</f>
        <v>42.493362831858406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0">
        <f>(((L17/60)/60)/24)+DATE(1970,1,1)</f>
        <v>43809.25</v>
      </c>
      <c r="O17" s="10">
        <f>(((M17/60)/60)/24)+DATE(1970,1,1)</f>
        <v>43813.25</v>
      </c>
      <c r="P17" t="b">
        <v>0</v>
      </c>
      <c r="Q17" t="b">
        <v>0</v>
      </c>
      <c r="R17" t="s">
        <v>2037</v>
      </c>
      <c r="S17" t="s">
        <v>2046</v>
      </c>
      <c r="T17" t="s">
        <v>65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5">
        <f>E18/D18</f>
        <v>6.4947058823529416</v>
      </c>
      <c r="H18" s="6">
        <f>AVERAGE(E18/I18,FALSE)</f>
        <v>55.204999999999998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0">
        <f>(((L18/60)/60)/24)+DATE(1970,1,1)</f>
        <v>41661.25</v>
      </c>
      <c r="O18" s="10">
        <f>(((M18/60)/60)/24)+DATE(1970,1,1)</f>
        <v>41683.25</v>
      </c>
      <c r="P18" t="b">
        <v>0</v>
      </c>
      <c r="Q18" t="b">
        <v>0</v>
      </c>
      <c r="R18" t="s">
        <v>2047</v>
      </c>
      <c r="S18" t="s">
        <v>2048</v>
      </c>
      <c r="T18" t="s">
        <v>68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5">
        <f>E19/D19</f>
        <v>1.5939125295508274</v>
      </c>
      <c r="H19" s="6">
        <f>AVERAGE(E19/I19,FALSE)</f>
        <v>53.981184947958369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0">
        <f>(((L19/60)/60)/24)+DATE(1970,1,1)</f>
        <v>40555.25</v>
      </c>
      <c r="O19" s="10">
        <f>(((M19/60)/60)/24)+DATE(1970,1,1)</f>
        <v>40556.25</v>
      </c>
      <c r="P19" t="b">
        <v>0</v>
      </c>
      <c r="Q19" t="b">
        <v>0</v>
      </c>
      <c r="R19" t="s">
        <v>2041</v>
      </c>
      <c r="S19" t="s">
        <v>2049</v>
      </c>
      <c r="T19" t="s">
        <v>71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5">
        <f>E20/D20</f>
        <v>0.66912087912087914</v>
      </c>
      <c r="H20" s="6">
        <f>AVERAGE(E20/I20,FALSE)</f>
        <v>22.55185185185185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0">
        <f>(((L20/60)/60)/24)+DATE(1970,1,1)</f>
        <v>43351.208333333328</v>
      </c>
      <c r="O20" s="10">
        <f>(((M20/60)/60)/24)+DATE(1970,1,1)</f>
        <v>43359.208333333328</v>
      </c>
      <c r="P20" t="b">
        <v>0</v>
      </c>
      <c r="Q20" t="b">
        <v>0</v>
      </c>
      <c r="R20" t="s">
        <v>2039</v>
      </c>
      <c r="S20" t="s">
        <v>2040</v>
      </c>
      <c r="T20" t="s">
        <v>33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5">
        <f>E21/D21</f>
        <v>0.48529600000000001</v>
      </c>
      <c r="H21" s="6">
        <f>AVERAGE(E21/I21,FALSE)</f>
        <v>22.500741839762611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0">
        <f>(((L21/60)/60)/24)+DATE(1970,1,1)</f>
        <v>43528.25</v>
      </c>
      <c r="O21" s="10">
        <f>(((M21/60)/60)/24)+DATE(1970,1,1)</f>
        <v>43549.208333333328</v>
      </c>
      <c r="P21" t="b">
        <v>0</v>
      </c>
      <c r="Q21" t="b">
        <v>1</v>
      </c>
      <c r="R21" t="s">
        <v>2039</v>
      </c>
      <c r="S21" t="s">
        <v>2040</v>
      </c>
      <c r="T21" t="s">
        <v>33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5">
        <f>E22/D22</f>
        <v>1.1224279210925645</v>
      </c>
      <c r="H22" s="6">
        <f>AVERAGE(E22/I22,FALSE)</f>
        <v>52.985673352435533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0">
        <f>(((L22/60)/60)/24)+DATE(1970,1,1)</f>
        <v>41848.208333333336</v>
      </c>
      <c r="O22" s="10">
        <f>(((M22/60)/60)/24)+DATE(1970,1,1)</f>
        <v>41848.208333333336</v>
      </c>
      <c r="P22" t="b">
        <v>0</v>
      </c>
      <c r="Q22" t="b">
        <v>0</v>
      </c>
      <c r="R22" t="s">
        <v>2041</v>
      </c>
      <c r="S22" t="s">
        <v>2044</v>
      </c>
      <c r="T22" t="s">
        <v>53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5">
        <f>E23/D23</f>
        <v>0.40992553191489361</v>
      </c>
      <c r="H23" s="6">
        <f>AVERAGE(E23/I23,FALSE)</f>
        <v>34.527777777777779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0">
        <f>(((L23/60)/60)/24)+DATE(1970,1,1)</f>
        <v>40770.208333333336</v>
      </c>
      <c r="O23" s="10">
        <f>(((M23/60)/60)/24)+DATE(1970,1,1)</f>
        <v>40804.208333333336</v>
      </c>
      <c r="P23" t="b">
        <v>0</v>
      </c>
      <c r="Q23" t="b">
        <v>0</v>
      </c>
      <c r="R23" t="s">
        <v>2039</v>
      </c>
      <c r="S23" t="s">
        <v>2040</v>
      </c>
      <c r="T23" t="s">
        <v>33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5">
        <f>E24/D24</f>
        <v>1.2807106598984772</v>
      </c>
      <c r="H24" s="6">
        <f>AVERAGE(E24/I24,FALSE)</f>
        <v>42.522471910112358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0">
        <f>(((L24/60)/60)/24)+DATE(1970,1,1)</f>
        <v>43193.208333333328</v>
      </c>
      <c r="O24" s="10">
        <f>(((M24/60)/60)/24)+DATE(1970,1,1)</f>
        <v>43208.208333333328</v>
      </c>
      <c r="P24" t="b">
        <v>0</v>
      </c>
      <c r="Q24" t="b">
        <v>0</v>
      </c>
      <c r="R24" t="s">
        <v>2039</v>
      </c>
      <c r="S24" t="s">
        <v>2040</v>
      </c>
      <c r="T24" t="s">
        <v>33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5">
        <f>E25/D25</f>
        <v>3.3204444444444445</v>
      </c>
      <c r="H25" s="6">
        <f>AVERAGE(E25/I25,FALSE)</f>
        <v>52.612676056338032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0">
        <f>(((L25/60)/60)/24)+DATE(1970,1,1)</f>
        <v>43510.25</v>
      </c>
      <c r="O25" s="10">
        <f>(((M25/60)/60)/24)+DATE(1970,1,1)</f>
        <v>43563.208333333328</v>
      </c>
      <c r="P25" t="b">
        <v>0</v>
      </c>
      <c r="Q25" t="b">
        <v>0</v>
      </c>
      <c r="R25" t="s">
        <v>2041</v>
      </c>
      <c r="S25" t="s">
        <v>2042</v>
      </c>
      <c r="T25" t="s">
        <v>42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5">
        <f>E26/D26</f>
        <v>1.1283225108225108</v>
      </c>
      <c r="H26" s="6">
        <f>AVERAGE(E26/I26,FALSE)</f>
        <v>19.501870557426113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0">
        <f>(((L26/60)/60)/24)+DATE(1970,1,1)</f>
        <v>41811.208333333336</v>
      </c>
      <c r="O26" s="10">
        <f>(((M26/60)/60)/24)+DATE(1970,1,1)</f>
        <v>41813.208333333336</v>
      </c>
      <c r="P26" t="b">
        <v>0</v>
      </c>
      <c r="Q26" t="b">
        <v>0</v>
      </c>
      <c r="R26" t="s">
        <v>2037</v>
      </c>
      <c r="S26" t="s">
        <v>2046</v>
      </c>
      <c r="T26" t="s">
        <v>65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5">
        <f>E27/D27</f>
        <v>2.1643636363636363</v>
      </c>
      <c r="H27" s="6">
        <f>AVERAGE(E27/I27,FALSE)</f>
        <v>36.515337423312886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0">
        <f>(((L27/60)/60)/24)+DATE(1970,1,1)</f>
        <v>40681.208333333336</v>
      </c>
      <c r="O27" s="10">
        <f>(((M27/60)/60)/24)+DATE(1970,1,1)</f>
        <v>40701.208333333336</v>
      </c>
      <c r="P27" t="b">
        <v>0</v>
      </c>
      <c r="Q27" t="b">
        <v>1</v>
      </c>
      <c r="R27" t="s">
        <v>2050</v>
      </c>
      <c r="S27" t="s">
        <v>2051</v>
      </c>
      <c r="T27" t="s">
        <v>89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5">
        <f>E28/D28</f>
        <v>0.4819906976744186</v>
      </c>
      <c r="H28" s="6">
        <f>AVERAGE(E28/I28,FALSE)</f>
        <v>17.504729729729728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0">
        <f>(((L28/60)/60)/24)+DATE(1970,1,1)</f>
        <v>43312.208333333328</v>
      </c>
      <c r="O28" s="10">
        <f>(((M28/60)/60)/24)+DATE(1970,1,1)</f>
        <v>43339.208333333328</v>
      </c>
      <c r="P28" t="b">
        <v>0</v>
      </c>
      <c r="Q28" t="b">
        <v>0</v>
      </c>
      <c r="R28" t="s">
        <v>2039</v>
      </c>
      <c r="S28" t="s">
        <v>2040</v>
      </c>
      <c r="T28" t="s">
        <v>33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5">
        <f>E29/D29</f>
        <v>0.79949999999999999</v>
      </c>
      <c r="H29" s="6">
        <f>AVERAGE(E29/I29,FALSE)</f>
        <v>53.3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0">
        <f>(((L29/60)/60)/24)+DATE(1970,1,1)</f>
        <v>42280.208333333328</v>
      </c>
      <c r="O29" s="10">
        <f>(((M29/60)/60)/24)+DATE(1970,1,1)</f>
        <v>42288.208333333328</v>
      </c>
      <c r="P29" t="b">
        <v>0</v>
      </c>
      <c r="Q29" t="b">
        <v>0</v>
      </c>
      <c r="R29" t="s">
        <v>2035</v>
      </c>
      <c r="S29" t="s">
        <v>2036</v>
      </c>
      <c r="T29" t="s">
        <v>23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5">
        <f>E30/D30</f>
        <v>1.0522553516819573</v>
      </c>
      <c r="H30" s="6">
        <f>AVERAGE(E30/I30,FALSE)</f>
        <v>30.998873873873872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0">
        <f>(((L30/60)/60)/24)+DATE(1970,1,1)</f>
        <v>40218.25</v>
      </c>
      <c r="O30" s="10">
        <f>(((M30/60)/60)/24)+DATE(1970,1,1)</f>
        <v>40241.25</v>
      </c>
      <c r="P30" t="b">
        <v>0</v>
      </c>
      <c r="Q30" t="b">
        <v>1</v>
      </c>
      <c r="R30" t="s">
        <v>2039</v>
      </c>
      <c r="S30" t="s">
        <v>2040</v>
      </c>
      <c r="T30" t="s">
        <v>33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5">
        <f>E31/D31</f>
        <v>3.2889978213507627</v>
      </c>
      <c r="H31" s="6">
        <f>AVERAGE(E31/I31,FALSE)</f>
        <v>47.000311332503117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0">
        <f>(((L31/60)/60)/24)+DATE(1970,1,1)</f>
        <v>43301.208333333328</v>
      </c>
      <c r="O31" s="10">
        <f>(((M31/60)/60)/24)+DATE(1970,1,1)</f>
        <v>43341.208333333328</v>
      </c>
      <c r="P31" t="b">
        <v>0</v>
      </c>
      <c r="Q31" t="b">
        <v>0</v>
      </c>
      <c r="R31" t="s">
        <v>2041</v>
      </c>
      <c r="S31" t="s">
        <v>2052</v>
      </c>
      <c r="T31" t="s">
        <v>100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5">
        <f>E32/D32</f>
        <v>1.606111111111111</v>
      </c>
      <c r="H32" s="6">
        <f>AVERAGE(E32/I32,FALSE)</f>
        <v>56.027131782945737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0">
        <f>(((L32/60)/60)/24)+DATE(1970,1,1)</f>
        <v>43609.208333333328</v>
      </c>
      <c r="O32" s="10">
        <f>(((M32/60)/60)/24)+DATE(1970,1,1)</f>
        <v>43614.208333333328</v>
      </c>
      <c r="P32" t="b">
        <v>0</v>
      </c>
      <c r="Q32" t="b">
        <v>0</v>
      </c>
      <c r="R32" t="s">
        <v>2041</v>
      </c>
      <c r="S32" t="s">
        <v>2049</v>
      </c>
      <c r="T32" t="s">
        <v>71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5">
        <f>E33/D33</f>
        <v>3.1</v>
      </c>
      <c r="H33" s="6">
        <f>AVERAGE(E33/I33,FALSE)</f>
        <v>24.004424778761063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0">
        <f>(((L33/60)/60)/24)+DATE(1970,1,1)</f>
        <v>42374.25</v>
      </c>
      <c r="O33" s="10">
        <f>(((M33/60)/60)/24)+DATE(1970,1,1)</f>
        <v>42402.25</v>
      </c>
      <c r="P33" t="b">
        <v>0</v>
      </c>
      <c r="Q33" t="b">
        <v>0</v>
      </c>
      <c r="R33" t="s">
        <v>2050</v>
      </c>
      <c r="S33" t="s">
        <v>2051</v>
      </c>
      <c r="T33" t="s">
        <v>89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5">
        <f>E34/D34</f>
        <v>0.86807920792079207</v>
      </c>
      <c r="H34" s="6">
        <f>AVERAGE(E34/I34,FALSE)</f>
        <v>19.002167316861726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0">
        <f>(((L34/60)/60)/24)+DATE(1970,1,1)</f>
        <v>43110.25</v>
      </c>
      <c r="O34" s="10">
        <f>(((M34/60)/60)/24)+DATE(1970,1,1)</f>
        <v>43137.25</v>
      </c>
      <c r="P34" t="b">
        <v>0</v>
      </c>
      <c r="Q34" t="b">
        <v>0</v>
      </c>
      <c r="R34" t="s">
        <v>2041</v>
      </c>
      <c r="S34" t="s">
        <v>2042</v>
      </c>
      <c r="T34" t="s">
        <v>42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5">
        <f>E35/D35</f>
        <v>3.7782071713147412</v>
      </c>
      <c r="H35" s="6">
        <f>AVERAGE(E35/I35,FALSE)</f>
        <v>17.500092267946115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0">
        <f>(((L35/60)/60)/24)+DATE(1970,1,1)</f>
        <v>41917.208333333336</v>
      </c>
      <c r="O35" s="10">
        <f>(((M35/60)/60)/24)+DATE(1970,1,1)</f>
        <v>41954.25</v>
      </c>
      <c r="P35" t="b">
        <v>0</v>
      </c>
      <c r="Q35" t="b">
        <v>0</v>
      </c>
      <c r="R35" t="s">
        <v>2039</v>
      </c>
      <c r="S35" t="s">
        <v>2040</v>
      </c>
      <c r="T35" t="s">
        <v>33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5">
        <f>E36/D36</f>
        <v>1.5080645161290323</v>
      </c>
      <c r="H36" s="6">
        <f>AVERAGE(E36/I36,FALSE)</f>
        <v>42.5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0">
        <f>(((L36/60)/60)/24)+DATE(1970,1,1)</f>
        <v>42817.208333333328</v>
      </c>
      <c r="O36" s="10">
        <f>(((M36/60)/60)/24)+DATE(1970,1,1)</f>
        <v>42822.208333333328</v>
      </c>
      <c r="P36" t="b">
        <v>0</v>
      </c>
      <c r="Q36" t="b">
        <v>0</v>
      </c>
      <c r="R36" t="s">
        <v>2041</v>
      </c>
      <c r="S36" t="s">
        <v>2042</v>
      </c>
      <c r="T36" t="s">
        <v>42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5">
        <f>E37/D37</f>
        <v>1.5030119521912351</v>
      </c>
      <c r="H37" s="6">
        <f>AVERAGE(E37/I37,FALSE)</f>
        <v>47.996946564885498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0">
        <f>(((L37/60)/60)/24)+DATE(1970,1,1)</f>
        <v>43484.25</v>
      </c>
      <c r="O37" s="10">
        <f>(((M37/60)/60)/24)+DATE(1970,1,1)</f>
        <v>43526.25</v>
      </c>
      <c r="P37" t="b">
        <v>0</v>
      </c>
      <c r="Q37" t="b">
        <v>1</v>
      </c>
      <c r="R37" t="s">
        <v>2041</v>
      </c>
      <c r="S37" t="s">
        <v>2044</v>
      </c>
      <c r="T37" t="s">
        <v>53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5">
        <f>E38/D38</f>
        <v>1.572857142857143</v>
      </c>
      <c r="H38" s="6">
        <f>AVERAGE(E38/I38,FALSE)</f>
        <v>34.40625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0">
        <f>(((L38/60)/60)/24)+DATE(1970,1,1)</f>
        <v>40600.25</v>
      </c>
      <c r="O38" s="10">
        <f>(((M38/60)/60)/24)+DATE(1970,1,1)</f>
        <v>40625.208333333336</v>
      </c>
      <c r="P38" t="b">
        <v>0</v>
      </c>
      <c r="Q38" t="b">
        <v>0</v>
      </c>
      <c r="R38" t="s">
        <v>2039</v>
      </c>
      <c r="S38" t="s">
        <v>2040</v>
      </c>
      <c r="T38" t="s">
        <v>33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5">
        <f>E39/D39</f>
        <v>1.3998765432098765</v>
      </c>
      <c r="H39" s="6">
        <f>AVERAGE(E39/I39,FALSE)</f>
        <v>52.985981308411212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0">
        <f>(((L39/60)/60)/24)+DATE(1970,1,1)</f>
        <v>43744.208333333328</v>
      </c>
      <c r="O39" s="10">
        <f>(((M39/60)/60)/24)+DATE(1970,1,1)</f>
        <v>43777.25</v>
      </c>
      <c r="P39" t="b">
        <v>0</v>
      </c>
      <c r="Q39" t="b">
        <v>1</v>
      </c>
      <c r="R39" t="s">
        <v>2047</v>
      </c>
      <c r="S39" t="s">
        <v>2053</v>
      </c>
      <c r="T39" t="s">
        <v>119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5">
        <f>E40/D40</f>
        <v>3.2532258064516131</v>
      </c>
      <c r="H40" s="6">
        <f>AVERAGE(E40/I40,FALSE)</f>
        <v>37.630597014925371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0">
        <f>(((L40/60)/60)/24)+DATE(1970,1,1)</f>
        <v>40469.208333333336</v>
      </c>
      <c r="O40" s="10">
        <f>(((M40/60)/60)/24)+DATE(1970,1,1)</f>
        <v>40474.208333333336</v>
      </c>
      <c r="P40" t="b">
        <v>0</v>
      </c>
      <c r="Q40" t="b">
        <v>0</v>
      </c>
      <c r="R40" t="s">
        <v>2054</v>
      </c>
      <c r="S40" t="s">
        <v>2055</v>
      </c>
      <c r="T40" t="s">
        <v>122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5">
        <f>E41/D41</f>
        <v>0.50777777777777777</v>
      </c>
      <c r="H41" s="6">
        <f>AVERAGE(E41/I41,FALSE)</f>
        <v>28.5625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0">
        <f>(((L41/60)/60)/24)+DATE(1970,1,1)</f>
        <v>41330.25</v>
      </c>
      <c r="O41" s="10">
        <f>(((M41/60)/60)/24)+DATE(1970,1,1)</f>
        <v>41344.208333333336</v>
      </c>
      <c r="P41" t="b">
        <v>0</v>
      </c>
      <c r="Q41" t="b">
        <v>0</v>
      </c>
      <c r="R41" t="s">
        <v>2039</v>
      </c>
      <c r="S41" t="s">
        <v>2040</v>
      </c>
      <c r="T41" t="s">
        <v>33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5">
        <f>E42/D42</f>
        <v>1.6906818181818182</v>
      </c>
      <c r="H42" s="6">
        <f>AVERAGE(E42/I42,FALSE)</f>
        <v>37.570707070707073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0">
        <f>(((L42/60)/60)/24)+DATE(1970,1,1)</f>
        <v>40334.208333333336</v>
      </c>
      <c r="O42" s="10">
        <f>(((M42/60)/60)/24)+DATE(1970,1,1)</f>
        <v>40353.208333333336</v>
      </c>
      <c r="P42" t="b">
        <v>0</v>
      </c>
      <c r="Q42" t="b">
        <v>1</v>
      </c>
      <c r="R42" t="s">
        <v>2037</v>
      </c>
      <c r="S42" t="s">
        <v>2046</v>
      </c>
      <c r="T42" t="s">
        <v>65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5">
        <f>E43/D43</f>
        <v>2.1292857142857144</v>
      </c>
      <c r="H43" s="6">
        <f>AVERAGE(E43/I43,FALSE)</f>
        <v>53.711711711711715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0">
        <f>(((L43/60)/60)/24)+DATE(1970,1,1)</f>
        <v>41156.208333333336</v>
      </c>
      <c r="O43" s="10">
        <f>(((M43/60)/60)/24)+DATE(1970,1,1)</f>
        <v>41182.208333333336</v>
      </c>
      <c r="P43" t="b">
        <v>0</v>
      </c>
      <c r="Q43" t="b">
        <v>1</v>
      </c>
      <c r="R43" t="s">
        <v>2035</v>
      </c>
      <c r="S43" t="s">
        <v>2036</v>
      </c>
      <c r="T43" t="s">
        <v>23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5">
        <f>E44/D44</f>
        <v>4.4394444444444447</v>
      </c>
      <c r="H44" s="6">
        <f>AVERAGE(E44/I44,FALSE)</f>
        <v>17.997747747747749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0">
        <f>(((L44/60)/60)/24)+DATE(1970,1,1)</f>
        <v>40728.208333333336</v>
      </c>
      <c r="O44" s="10">
        <f>(((M44/60)/60)/24)+DATE(1970,1,1)</f>
        <v>40737.208333333336</v>
      </c>
      <c r="P44" t="b">
        <v>0</v>
      </c>
      <c r="Q44" t="b">
        <v>0</v>
      </c>
      <c r="R44" t="s">
        <v>2033</v>
      </c>
      <c r="S44" t="s">
        <v>2034</v>
      </c>
      <c r="T44" t="s">
        <v>17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5">
        <f>E45/D45</f>
        <v>1.859390243902439</v>
      </c>
      <c r="H45" s="6">
        <f>AVERAGE(E45/I45,FALSE)</f>
        <v>13.499436574372183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0">
        <f>(((L45/60)/60)/24)+DATE(1970,1,1)</f>
        <v>41844.208333333336</v>
      </c>
      <c r="O45" s="10">
        <f>(((M45/60)/60)/24)+DATE(1970,1,1)</f>
        <v>41860.208333333336</v>
      </c>
      <c r="P45" t="b">
        <v>0</v>
      </c>
      <c r="Q45" t="b">
        <v>0</v>
      </c>
      <c r="R45" t="s">
        <v>2047</v>
      </c>
      <c r="S45" t="s">
        <v>2056</v>
      </c>
      <c r="T45" t="s">
        <v>133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5">
        <f>E46/D46</f>
        <v>6.5881249999999998</v>
      </c>
      <c r="H46" s="6">
        <f>AVERAGE(E46/I46,FALSE)</f>
        <v>53.780612244897959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0">
        <f>(((L46/60)/60)/24)+DATE(1970,1,1)</f>
        <v>43541.208333333328</v>
      </c>
      <c r="O46" s="10">
        <f>(((M46/60)/60)/24)+DATE(1970,1,1)</f>
        <v>43542.208333333328</v>
      </c>
      <c r="P46" t="b">
        <v>0</v>
      </c>
      <c r="Q46" t="b">
        <v>0</v>
      </c>
      <c r="R46" t="s">
        <v>2047</v>
      </c>
      <c r="S46" t="s">
        <v>2053</v>
      </c>
      <c r="T46" t="s">
        <v>119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5">
        <f>E47/D47</f>
        <v>0.4768421052631579</v>
      </c>
      <c r="H47" s="6">
        <f>AVERAGE(E47/I47,FALSE)</f>
        <v>47.1875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0">
        <f>(((L47/60)/60)/24)+DATE(1970,1,1)</f>
        <v>42676.208333333328</v>
      </c>
      <c r="O47" s="10">
        <f>(((M47/60)/60)/24)+DATE(1970,1,1)</f>
        <v>42691.25</v>
      </c>
      <c r="P47" t="b">
        <v>0</v>
      </c>
      <c r="Q47" t="b">
        <v>1</v>
      </c>
      <c r="R47" t="s">
        <v>2039</v>
      </c>
      <c r="S47" t="s">
        <v>2040</v>
      </c>
      <c r="T47" t="s">
        <v>33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5">
        <f>E48/D48</f>
        <v>1.1478378378378378</v>
      </c>
      <c r="H48" s="6">
        <f>AVERAGE(E48/I48,FALSE)</f>
        <v>23.081521739130434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0">
        <f>(((L48/60)/60)/24)+DATE(1970,1,1)</f>
        <v>40367.208333333336</v>
      </c>
      <c r="O48" s="10">
        <f>(((M48/60)/60)/24)+DATE(1970,1,1)</f>
        <v>40390.208333333336</v>
      </c>
      <c r="P48" t="b">
        <v>0</v>
      </c>
      <c r="Q48" t="b">
        <v>0</v>
      </c>
      <c r="R48" t="s">
        <v>2035</v>
      </c>
      <c r="S48" t="s">
        <v>2036</v>
      </c>
      <c r="T48" t="s">
        <v>23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5">
        <f>E49/D49</f>
        <v>4.7526666666666664</v>
      </c>
      <c r="H49" s="6">
        <f>AVERAGE(E49/I49,FALSE)</f>
        <v>23.922818791946309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0">
        <f>(((L49/60)/60)/24)+DATE(1970,1,1)</f>
        <v>41727.208333333336</v>
      </c>
      <c r="O49" s="10">
        <f>(((M49/60)/60)/24)+DATE(1970,1,1)</f>
        <v>41757.208333333336</v>
      </c>
      <c r="P49" t="b">
        <v>0</v>
      </c>
      <c r="Q49" t="b">
        <v>0</v>
      </c>
      <c r="R49" t="s">
        <v>2039</v>
      </c>
      <c r="S49" t="s">
        <v>2040</v>
      </c>
      <c r="T49" t="s">
        <v>33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5">
        <f>E50/D50</f>
        <v>3.86972972972973</v>
      </c>
      <c r="H50" s="6">
        <f>AVERAGE(E50/I50,FALSE)</f>
        <v>26.503907856849032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0">
        <f>(((L50/60)/60)/24)+DATE(1970,1,1)</f>
        <v>42180.208333333328</v>
      </c>
      <c r="O50" s="10">
        <f>(((M50/60)/60)/24)+DATE(1970,1,1)</f>
        <v>42192.208333333328</v>
      </c>
      <c r="P50" t="b">
        <v>0</v>
      </c>
      <c r="Q50" t="b">
        <v>0</v>
      </c>
      <c r="R50" t="s">
        <v>2039</v>
      </c>
      <c r="S50" t="s">
        <v>2040</v>
      </c>
      <c r="T50" t="s">
        <v>33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5">
        <f>E51/D51</f>
        <v>1.89625</v>
      </c>
      <c r="H51" s="6">
        <f>AVERAGE(E51/I51,FALSE)</f>
        <v>22.529702970297031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0">
        <f>(((L51/60)/60)/24)+DATE(1970,1,1)</f>
        <v>43758.208333333328</v>
      </c>
      <c r="O51" s="10">
        <f>(((M51/60)/60)/24)+DATE(1970,1,1)</f>
        <v>43803.25</v>
      </c>
      <c r="P51" t="b">
        <v>0</v>
      </c>
      <c r="Q51" t="b">
        <v>0</v>
      </c>
      <c r="R51" t="s">
        <v>2035</v>
      </c>
      <c r="S51" t="s">
        <v>2036</v>
      </c>
      <c r="T51" t="s">
        <v>23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5">
        <f>E52/D52</f>
        <v>0.02</v>
      </c>
      <c r="H52" s="6">
        <f>AVERAGE(E52/I52,FALSE)</f>
        <v>1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0">
        <f>(((L52/60)/60)/24)+DATE(1970,1,1)</f>
        <v>41487.208333333336</v>
      </c>
      <c r="O52" s="10">
        <f>(((M52/60)/60)/24)+DATE(1970,1,1)</f>
        <v>41515.208333333336</v>
      </c>
      <c r="P52" t="b">
        <v>0</v>
      </c>
      <c r="Q52" t="b">
        <v>0</v>
      </c>
      <c r="R52" t="s">
        <v>2035</v>
      </c>
      <c r="S52" t="s">
        <v>2057</v>
      </c>
      <c r="T52" t="s">
        <v>148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5">
        <f>E53/D53</f>
        <v>0.91867805186590767</v>
      </c>
      <c r="H53" s="6">
        <f>AVERAGE(E53/I53,FALSE)</f>
        <v>49.503408316291754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0">
        <f>(((L53/60)/60)/24)+DATE(1970,1,1)</f>
        <v>40995.208333333336</v>
      </c>
      <c r="O53" s="10">
        <f>(((M53/60)/60)/24)+DATE(1970,1,1)</f>
        <v>41011.208333333336</v>
      </c>
      <c r="P53" t="b">
        <v>0</v>
      </c>
      <c r="Q53" t="b">
        <v>1</v>
      </c>
      <c r="R53" t="s">
        <v>2037</v>
      </c>
      <c r="S53" t="s">
        <v>2046</v>
      </c>
      <c r="T53" t="s">
        <v>65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5">
        <f>E54/D54</f>
        <v>0.34152777777777776</v>
      </c>
      <c r="H54" s="6">
        <f>AVERAGE(E54/I54,FALSE)</f>
        <v>16.393333333333334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0">
        <f>(((L54/60)/60)/24)+DATE(1970,1,1)</f>
        <v>40436.208333333336</v>
      </c>
      <c r="O54" s="10">
        <f>(((M54/60)/60)/24)+DATE(1970,1,1)</f>
        <v>40440.208333333336</v>
      </c>
      <c r="P54" t="b">
        <v>0</v>
      </c>
      <c r="Q54" t="b">
        <v>0</v>
      </c>
      <c r="R54" t="s">
        <v>2039</v>
      </c>
      <c r="S54" t="s">
        <v>2040</v>
      </c>
      <c r="T54" t="s">
        <v>33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5">
        <f>E55/D55</f>
        <v>1.4040909090909091</v>
      </c>
      <c r="H55" s="6">
        <f>AVERAGE(E55/I55,FALSE)</f>
        <v>29.559808612440193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0">
        <f>(((L55/60)/60)/24)+DATE(1970,1,1)</f>
        <v>41779.208333333336</v>
      </c>
      <c r="O55" s="10">
        <f>(((M55/60)/60)/24)+DATE(1970,1,1)</f>
        <v>41818.208333333336</v>
      </c>
      <c r="P55" t="b">
        <v>0</v>
      </c>
      <c r="Q55" t="b">
        <v>0</v>
      </c>
      <c r="R55" t="s">
        <v>2041</v>
      </c>
      <c r="S55" t="s">
        <v>2044</v>
      </c>
      <c r="T55" t="s">
        <v>53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5">
        <f>E56/D56</f>
        <v>0.89866666666666661</v>
      </c>
      <c r="H56" s="6">
        <f>AVERAGE(E56/I56,FALSE)</f>
        <v>22.466666666666665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0">
        <f>(((L56/60)/60)/24)+DATE(1970,1,1)</f>
        <v>43170.25</v>
      </c>
      <c r="O56" s="10">
        <f>(((M56/60)/60)/24)+DATE(1970,1,1)</f>
        <v>43176.208333333328</v>
      </c>
      <c r="P56" t="b">
        <v>0</v>
      </c>
      <c r="Q56" t="b">
        <v>0</v>
      </c>
      <c r="R56" t="s">
        <v>2037</v>
      </c>
      <c r="S56" t="s">
        <v>2046</v>
      </c>
      <c r="T56" t="s">
        <v>65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5">
        <f>E57/D57</f>
        <v>1.7796969696969698</v>
      </c>
      <c r="H57" s="6">
        <f>AVERAGE(E57/I57,FALSE)</f>
        <v>44.832061068702288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0">
        <f>(((L57/60)/60)/24)+DATE(1970,1,1)</f>
        <v>43311.208333333328</v>
      </c>
      <c r="O57" s="10">
        <f>(((M57/60)/60)/24)+DATE(1970,1,1)</f>
        <v>43316.208333333328</v>
      </c>
      <c r="P57" t="b">
        <v>0</v>
      </c>
      <c r="Q57" t="b">
        <v>0</v>
      </c>
      <c r="R57" t="s">
        <v>2035</v>
      </c>
      <c r="S57" t="s">
        <v>2058</v>
      </c>
      <c r="T57" t="s">
        <v>159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5">
        <f>E58/D58</f>
        <v>1.436625</v>
      </c>
      <c r="H58" s="6">
        <f>AVERAGE(E58/I58,FALSE)</f>
        <v>35.039634146341463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0">
        <f>(((L58/60)/60)/24)+DATE(1970,1,1)</f>
        <v>42014.25</v>
      </c>
      <c r="O58" s="10">
        <f>(((M58/60)/60)/24)+DATE(1970,1,1)</f>
        <v>42021.25</v>
      </c>
      <c r="P58" t="b">
        <v>0</v>
      </c>
      <c r="Q58" t="b">
        <v>0</v>
      </c>
      <c r="R58" t="s">
        <v>2037</v>
      </c>
      <c r="S58" t="s">
        <v>2046</v>
      </c>
      <c r="T58" t="s">
        <v>65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5">
        <f>E59/D59</f>
        <v>2.1527586206896552</v>
      </c>
      <c r="H59" s="6">
        <f>AVERAGE(E59/I59,FALSE)</f>
        <v>15.529850746268657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0">
        <f>(((L59/60)/60)/24)+DATE(1970,1,1)</f>
        <v>42979.208333333328</v>
      </c>
      <c r="O59" s="10">
        <f>(((M59/60)/60)/24)+DATE(1970,1,1)</f>
        <v>42991.208333333328</v>
      </c>
      <c r="P59" t="b">
        <v>0</v>
      </c>
      <c r="Q59" t="b">
        <v>0</v>
      </c>
      <c r="R59" t="s">
        <v>2050</v>
      </c>
      <c r="S59" t="s">
        <v>2051</v>
      </c>
      <c r="T59" t="s">
        <v>89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5">
        <f>E60/D60</f>
        <v>2.2711111111111113</v>
      </c>
      <c r="H60" s="6">
        <f>AVERAGE(E60/I60,FALSE)</f>
        <v>14.530805687203792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0">
        <f>(((L60/60)/60)/24)+DATE(1970,1,1)</f>
        <v>42268.208333333328</v>
      </c>
      <c r="O60" s="10">
        <f>(((M60/60)/60)/24)+DATE(1970,1,1)</f>
        <v>42281.208333333328</v>
      </c>
      <c r="P60" t="b">
        <v>0</v>
      </c>
      <c r="Q60" t="b">
        <v>0</v>
      </c>
      <c r="R60" t="s">
        <v>2039</v>
      </c>
      <c r="S60" t="s">
        <v>2040</v>
      </c>
      <c r="T60" t="s">
        <v>33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5">
        <f>E61/D61</f>
        <v>2.7507142857142859</v>
      </c>
      <c r="H61" s="6">
        <f>AVERAGE(E61/I61,FALSE)</f>
        <v>15.04296875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0">
        <f>(((L61/60)/60)/24)+DATE(1970,1,1)</f>
        <v>42898.208333333328</v>
      </c>
      <c r="O61" s="10">
        <f>(((M61/60)/60)/24)+DATE(1970,1,1)</f>
        <v>42913.208333333328</v>
      </c>
      <c r="P61" t="b">
        <v>0</v>
      </c>
      <c r="Q61" t="b">
        <v>1</v>
      </c>
      <c r="R61" t="s">
        <v>2039</v>
      </c>
      <c r="S61" t="s">
        <v>2040</v>
      </c>
      <c r="T61" t="s">
        <v>33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5">
        <f>E62/D62</f>
        <v>1.4437048832271762</v>
      </c>
      <c r="H62" s="6">
        <f>AVERAGE(E62/I62,FALSE)</f>
        <v>42.499062500000001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0">
        <f>(((L62/60)/60)/24)+DATE(1970,1,1)</f>
        <v>41107.208333333336</v>
      </c>
      <c r="O62" s="10">
        <f>(((M62/60)/60)/24)+DATE(1970,1,1)</f>
        <v>41110.208333333336</v>
      </c>
      <c r="P62" t="b">
        <v>0</v>
      </c>
      <c r="Q62" t="b">
        <v>0</v>
      </c>
      <c r="R62" t="s">
        <v>2039</v>
      </c>
      <c r="S62" t="s">
        <v>2040</v>
      </c>
      <c r="T62" t="s">
        <v>33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5">
        <f>E63/D63</f>
        <v>0.92745983935742971</v>
      </c>
      <c r="H63" s="6">
        <f>AVERAGE(E63/I63,FALSE)</f>
        <v>41.000887705281848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0">
        <f>(((L63/60)/60)/24)+DATE(1970,1,1)</f>
        <v>40595.25</v>
      </c>
      <c r="O63" s="10">
        <f>(((M63/60)/60)/24)+DATE(1970,1,1)</f>
        <v>40635.208333333336</v>
      </c>
      <c r="P63" t="b">
        <v>0</v>
      </c>
      <c r="Q63" t="b">
        <v>0</v>
      </c>
      <c r="R63" t="s">
        <v>2039</v>
      </c>
      <c r="S63" t="s">
        <v>2040</v>
      </c>
      <c r="T63" t="s">
        <v>33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5">
        <f>E64/D64</f>
        <v>7.226</v>
      </c>
      <c r="H64" s="6">
        <f>AVERAGE(E64/I64,FALSE)</f>
        <v>29.020080321285139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0">
        <f>(((L64/60)/60)/24)+DATE(1970,1,1)</f>
        <v>42160.208333333328</v>
      </c>
      <c r="O64" s="10">
        <f>(((M64/60)/60)/24)+DATE(1970,1,1)</f>
        <v>42161.208333333328</v>
      </c>
      <c r="P64" t="b">
        <v>0</v>
      </c>
      <c r="Q64" t="b">
        <v>0</v>
      </c>
      <c r="R64" t="s">
        <v>2037</v>
      </c>
      <c r="S64" t="s">
        <v>2038</v>
      </c>
      <c r="T64" t="s">
        <v>28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5">
        <f>E65/D65</f>
        <v>0.11851063829787234</v>
      </c>
      <c r="H65" s="6">
        <f>AVERAGE(E65/I65,FALSE)</f>
        <v>55.7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0">
        <f>(((L65/60)/60)/24)+DATE(1970,1,1)</f>
        <v>42853.208333333328</v>
      </c>
      <c r="O65" s="10">
        <f>(((M65/60)/60)/24)+DATE(1970,1,1)</f>
        <v>42859.208333333328</v>
      </c>
      <c r="P65" t="b">
        <v>0</v>
      </c>
      <c r="Q65" t="b">
        <v>0</v>
      </c>
      <c r="R65" t="s">
        <v>2039</v>
      </c>
      <c r="S65" t="s">
        <v>2040</v>
      </c>
      <c r="T65" t="s">
        <v>33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5">
        <f>E66/D66</f>
        <v>0.97642857142857142</v>
      </c>
      <c r="H66" s="6">
        <f>AVERAGE(E66/I66,FALSE)</f>
        <v>35.973684210526315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0">
        <f>(((L66/60)/60)/24)+DATE(1970,1,1)</f>
        <v>43283.208333333328</v>
      </c>
      <c r="O66" s="10">
        <f>(((M66/60)/60)/24)+DATE(1970,1,1)</f>
        <v>43298.208333333328</v>
      </c>
      <c r="P66" t="b">
        <v>0</v>
      </c>
      <c r="Q66" t="b">
        <v>1</v>
      </c>
      <c r="R66" t="s">
        <v>2037</v>
      </c>
      <c r="S66" t="s">
        <v>2038</v>
      </c>
      <c r="T66" t="s">
        <v>28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5">
        <f>E67/D67</f>
        <v>2.3614754098360655</v>
      </c>
      <c r="H67" s="6">
        <f>AVERAGE(E67/I67,FALSE)</f>
        <v>30.51906779661017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0">
        <f>(((L67/60)/60)/24)+DATE(1970,1,1)</f>
        <v>40570.25</v>
      </c>
      <c r="O67" s="10">
        <f>(((M67/60)/60)/24)+DATE(1970,1,1)</f>
        <v>40577.25</v>
      </c>
      <c r="P67" t="b">
        <v>0</v>
      </c>
      <c r="Q67" t="b">
        <v>0</v>
      </c>
      <c r="R67" t="s">
        <v>2039</v>
      </c>
      <c r="S67" t="s">
        <v>2040</v>
      </c>
      <c r="T67" t="s">
        <v>33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5">
        <f>E68/D68</f>
        <v>0.45068965517241377</v>
      </c>
      <c r="H68" s="6">
        <f>AVERAGE(E68/I68,FALSE)</f>
        <v>54.458333333333336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0">
        <f>(((L68/60)/60)/24)+DATE(1970,1,1)</f>
        <v>42102.208333333328</v>
      </c>
      <c r="O68" s="10">
        <f>(((M68/60)/60)/24)+DATE(1970,1,1)</f>
        <v>42107.208333333328</v>
      </c>
      <c r="P68" t="b">
        <v>0</v>
      </c>
      <c r="Q68" t="b">
        <v>1</v>
      </c>
      <c r="R68" t="s">
        <v>2039</v>
      </c>
      <c r="S68" t="s">
        <v>2040</v>
      </c>
      <c r="T68" t="s">
        <v>33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5">
        <f>E69/D69</f>
        <v>1.6238567493112948</v>
      </c>
      <c r="H69" s="6">
        <f>AVERAGE(E69/I69,FALSE)</f>
        <v>14.500861008610086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0">
        <f>(((L69/60)/60)/24)+DATE(1970,1,1)</f>
        <v>40203.25</v>
      </c>
      <c r="O69" s="10">
        <f>(((M69/60)/60)/24)+DATE(1970,1,1)</f>
        <v>40208.25</v>
      </c>
      <c r="P69" t="b">
        <v>0</v>
      </c>
      <c r="Q69" t="b">
        <v>1</v>
      </c>
      <c r="R69" t="s">
        <v>2037</v>
      </c>
      <c r="S69" t="s">
        <v>2046</v>
      </c>
      <c r="T69" t="s">
        <v>65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5">
        <f>E70/D70</f>
        <v>2.5452631578947367</v>
      </c>
      <c r="H70" s="6">
        <f>AVERAGE(E70/I70,FALSE)</f>
        <v>29.487804878048781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0">
        <f>(((L70/60)/60)/24)+DATE(1970,1,1)</f>
        <v>42943.208333333328</v>
      </c>
      <c r="O70" s="10">
        <f>(((M70/60)/60)/24)+DATE(1970,1,1)</f>
        <v>42990.208333333328</v>
      </c>
      <c r="P70" t="b">
        <v>0</v>
      </c>
      <c r="Q70" t="b">
        <v>1</v>
      </c>
      <c r="R70" t="s">
        <v>2039</v>
      </c>
      <c r="S70" t="s">
        <v>2040</v>
      </c>
      <c r="T70" t="s">
        <v>33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5">
        <f>E71/D71</f>
        <v>0.24063291139240506</v>
      </c>
      <c r="H71" s="6">
        <f>AVERAGE(E71/I71,FALSE)</f>
        <v>55.911764705882355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0">
        <f>(((L71/60)/60)/24)+DATE(1970,1,1)</f>
        <v>40531.25</v>
      </c>
      <c r="O71" s="10">
        <f>(((M71/60)/60)/24)+DATE(1970,1,1)</f>
        <v>40565.25</v>
      </c>
      <c r="P71" t="b">
        <v>0</v>
      </c>
      <c r="Q71" t="b">
        <v>0</v>
      </c>
      <c r="R71" t="s">
        <v>2039</v>
      </c>
      <c r="S71" t="s">
        <v>2040</v>
      </c>
      <c r="T71" t="s">
        <v>33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5">
        <f>E72/D72</f>
        <v>1.2374140625000001</v>
      </c>
      <c r="H72" s="6">
        <f>AVERAGE(E72/I72,FALSE)</f>
        <v>31.997777777777777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0">
        <f>(((L72/60)/60)/24)+DATE(1970,1,1)</f>
        <v>40484.208333333336</v>
      </c>
      <c r="O72" s="10">
        <f>(((M72/60)/60)/24)+DATE(1970,1,1)</f>
        <v>40533.25</v>
      </c>
      <c r="P72" t="b">
        <v>0</v>
      </c>
      <c r="Q72" t="b">
        <v>1</v>
      </c>
      <c r="R72" t="s">
        <v>2039</v>
      </c>
      <c r="S72" t="s">
        <v>2040</v>
      </c>
      <c r="T72" t="s">
        <v>33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5">
        <f>E73/D73</f>
        <v>1.0806666666666667</v>
      </c>
      <c r="H73" s="6">
        <f>AVERAGE(E73/I73,FALSE)</f>
        <v>42.657894736842103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0">
        <f>(((L73/60)/60)/24)+DATE(1970,1,1)</f>
        <v>43799.25</v>
      </c>
      <c r="O73" s="10">
        <f>(((M73/60)/60)/24)+DATE(1970,1,1)</f>
        <v>43803.25</v>
      </c>
      <c r="P73" t="b">
        <v>0</v>
      </c>
      <c r="Q73" t="b">
        <v>0</v>
      </c>
      <c r="R73" t="s">
        <v>2039</v>
      </c>
      <c r="S73" t="s">
        <v>2040</v>
      </c>
      <c r="T73" t="s">
        <v>33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5">
        <f>E74/D74</f>
        <v>6.7033333333333331</v>
      </c>
      <c r="H74" s="6">
        <f>AVERAGE(E74/I74,FALSE)</f>
        <v>37.24074074074074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0">
        <f>(((L74/60)/60)/24)+DATE(1970,1,1)</f>
        <v>42186.208333333328</v>
      </c>
      <c r="O74" s="10">
        <f>(((M74/60)/60)/24)+DATE(1970,1,1)</f>
        <v>42222.208333333328</v>
      </c>
      <c r="P74" t="b">
        <v>0</v>
      </c>
      <c r="Q74" t="b">
        <v>0</v>
      </c>
      <c r="R74" t="s">
        <v>2041</v>
      </c>
      <c r="S74" t="s">
        <v>2049</v>
      </c>
      <c r="T74" t="s">
        <v>71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5">
        <f>E75/D75</f>
        <v>6.609285714285714</v>
      </c>
      <c r="H75" s="6">
        <f>AVERAGE(E75/I75,FALSE)</f>
        <v>52.573863636363633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0">
        <f>(((L75/60)/60)/24)+DATE(1970,1,1)</f>
        <v>42701.25</v>
      </c>
      <c r="O75" s="10">
        <f>(((M75/60)/60)/24)+DATE(1970,1,1)</f>
        <v>42704.25</v>
      </c>
      <c r="P75" t="b">
        <v>0</v>
      </c>
      <c r="Q75" t="b">
        <v>0</v>
      </c>
      <c r="R75" t="s">
        <v>2035</v>
      </c>
      <c r="S75" t="s">
        <v>2058</v>
      </c>
      <c r="T75" t="s">
        <v>159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5">
        <f>E76/D76</f>
        <v>1.2246153846153847</v>
      </c>
      <c r="H76" s="6">
        <f>AVERAGE(E76/I76,FALSE)</f>
        <v>28.094117647058823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0">
        <f>(((L76/60)/60)/24)+DATE(1970,1,1)</f>
        <v>42456.208333333328</v>
      </c>
      <c r="O76" s="10">
        <f>(((M76/60)/60)/24)+DATE(1970,1,1)</f>
        <v>42457.208333333328</v>
      </c>
      <c r="P76" t="b">
        <v>0</v>
      </c>
      <c r="Q76" t="b">
        <v>0</v>
      </c>
      <c r="R76" t="s">
        <v>2035</v>
      </c>
      <c r="S76" t="s">
        <v>2057</v>
      </c>
      <c r="T76" t="s">
        <v>148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5">
        <f>E77/D77</f>
        <v>1.5057731958762886</v>
      </c>
      <c r="H77" s="6">
        <f>AVERAGE(E77/I77,FALSE)</f>
        <v>42.958823529411767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0">
        <f>(((L77/60)/60)/24)+DATE(1970,1,1)</f>
        <v>43296.208333333328</v>
      </c>
      <c r="O77" s="10">
        <f>(((M77/60)/60)/24)+DATE(1970,1,1)</f>
        <v>43304.208333333328</v>
      </c>
      <c r="P77" t="b">
        <v>0</v>
      </c>
      <c r="Q77" t="b">
        <v>0</v>
      </c>
      <c r="R77" t="s">
        <v>2054</v>
      </c>
      <c r="S77" t="s">
        <v>2055</v>
      </c>
      <c r="T77" t="s">
        <v>122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5">
        <f>E78/D78</f>
        <v>0.78106590724165992</v>
      </c>
      <c r="H78" s="6">
        <f>AVERAGE(E78/I78,FALSE)</f>
        <v>28.50148456057007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0">
        <f>(((L78/60)/60)/24)+DATE(1970,1,1)</f>
        <v>42027.25</v>
      </c>
      <c r="O78" s="10">
        <f>(((M78/60)/60)/24)+DATE(1970,1,1)</f>
        <v>42076.208333333328</v>
      </c>
      <c r="P78" t="b">
        <v>1</v>
      </c>
      <c r="Q78" t="b">
        <v>1</v>
      </c>
      <c r="R78" t="s">
        <v>2039</v>
      </c>
      <c r="S78" t="s">
        <v>2040</v>
      </c>
      <c r="T78" t="s">
        <v>33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5">
        <f>E79/D79</f>
        <v>0.46947368421052632</v>
      </c>
      <c r="H79" s="6">
        <f>AVERAGE(E79/I79,FALSE)</f>
        <v>39.821428571428569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0">
        <f>(((L79/60)/60)/24)+DATE(1970,1,1)</f>
        <v>40448.208333333336</v>
      </c>
      <c r="O79" s="10">
        <f>(((M79/60)/60)/24)+DATE(1970,1,1)</f>
        <v>40462.208333333336</v>
      </c>
      <c r="P79" t="b">
        <v>0</v>
      </c>
      <c r="Q79" t="b">
        <v>1</v>
      </c>
      <c r="R79" t="s">
        <v>2041</v>
      </c>
      <c r="S79" t="s">
        <v>2049</v>
      </c>
      <c r="T79" t="s">
        <v>71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5">
        <f>E80/D80</f>
        <v>3.008</v>
      </c>
      <c r="H80" s="6">
        <f>AVERAGE(E80/I80,FALSE)</f>
        <v>20.509090909090908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0">
        <f>(((L80/60)/60)/24)+DATE(1970,1,1)</f>
        <v>43206.208333333328</v>
      </c>
      <c r="O80" s="10">
        <f>(((M80/60)/60)/24)+DATE(1970,1,1)</f>
        <v>43207.208333333328</v>
      </c>
      <c r="P80" t="b">
        <v>0</v>
      </c>
      <c r="Q80" t="b">
        <v>0</v>
      </c>
      <c r="R80" t="s">
        <v>2047</v>
      </c>
      <c r="S80" t="s">
        <v>2059</v>
      </c>
      <c r="T80" t="s">
        <v>206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5">
        <f>E81/D81</f>
        <v>0.6959861591695502</v>
      </c>
      <c r="H81" s="6">
        <f>AVERAGE(E81/I81,FALSE)</f>
        <v>24.002386634844868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0">
        <f>(((L81/60)/60)/24)+DATE(1970,1,1)</f>
        <v>43267.208333333328</v>
      </c>
      <c r="O81" s="10">
        <f>(((M81/60)/60)/24)+DATE(1970,1,1)</f>
        <v>43272.208333333328</v>
      </c>
      <c r="P81" t="b">
        <v>0</v>
      </c>
      <c r="Q81" t="b">
        <v>0</v>
      </c>
      <c r="R81" t="s">
        <v>2039</v>
      </c>
      <c r="S81" t="s">
        <v>2040</v>
      </c>
      <c r="T81" t="s">
        <v>33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5">
        <f>E82/D82</f>
        <v>6.374545454545455</v>
      </c>
      <c r="H82" s="6">
        <f>AVERAGE(E82/I82,FALSE)</f>
        <v>27.606299212598426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0">
        <f>(((L82/60)/60)/24)+DATE(1970,1,1)</f>
        <v>42976.208333333328</v>
      </c>
      <c r="O82" s="10">
        <f>(((M82/60)/60)/24)+DATE(1970,1,1)</f>
        <v>43006.208333333328</v>
      </c>
      <c r="P82" t="b">
        <v>0</v>
      </c>
      <c r="Q82" t="b">
        <v>0</v>
      </c>
      <c r="R82" t="s">
        <v>2050</v>
      </c>
      <c r="S82" t="s">
        <v>2051</v>
      </c>
      <c r="T82" t="s">
        <v>89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5">
        <f>E83/D83</f>
        <v>2.253392857142857</v>
      </c>
      <c r="H83" s="6">
        <f>AVERAGE(E83/I83,FALSE)</f>
        <v>46.054744525547449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0">
        <f>(((L83/60)/60)/24)+DATE(1970,1,1)</f>
        <v>43062.25</v>
      </c>
      <c r="O83" s="10">
        <f>(((M83/60)/60)/24)+DATE(1970,1,1)</f>
        <v>43087.25</v>
      </c>
      <c r="P83" t="b">
        <v>0</v>
      </c>
      <c r="Q83" t="b">
        <v>0</v>
      </c>
      <c r="R83" t="s">
        <v>2035</v>
      </c>
      <c r="S83" t="s">
        <v>2036</v>
      </c>
      <c r="T83" t="s">
        <v>23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5">
        <f>E84/D84</f>
        <v>14.973000000000001</v>
      </c>
      <c r="H84" s="6">
        <f>AVERAGE(E84/I84,FALSE)</f>
        <v>41.591666666666669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0">
        <f>(((L84/60)/60)/24)+DATE(1970,1,1)</f>
        <v>43482.25</v>
      </c>
      <c r="O84" s="10">
        <f>(((M84/60)/60)/24)+DATE(1970,1,1)</f>
        <v>43489.25</v>
      </c>
      <c r="P84" t="b">
        <v>0</v>
      </c>
      <c r="Q84" t="b">
        <v>1</v>
      </c>
      <c r="R84" t="s">
        <v>2050</v>
      </c>
      <c r="S84" t="s">
        <v>2051</v>
      </c>
      <c r="T84" t="s">
        <v>89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5">
        <f>E85/D85</f>
        <v>0.37590225563909774</v>
      </c>
      <c r="H85" s="6">
        <f>AVERAGE(E85/I85,FALSE)</f>
        <v>19.998000000000001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0">
        <f>(((L85/60)/60)/24)+DATE(1970,1,1)</f>
        <v>42579.208333333328</v>
      </c>
      <c r="O85" s="10">
        <f>(((M85/60)/60)/24)+DATE(1970,1,1)</f>
        <v>42601.208333333328</v>
      </c>
      <c r="P85" t="b">
        <v>0</v>
      </c>
      <c r="Q85" t="b">
        <v>0</v>
      </c>
      <c r="R85" t="s">
        <v>2035</v>
      </c>
      <c r="S85" t="s">
        <v>2043</v>
      </c>
      <c r="T85" t="s">
        <v>50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5">
        <f>E86/D86</f>
        <v>1.3236942675159236</v>
      </c>
      <c r="H86" s="6">
        <f>AVERAGE(E86/I86,FALSE)</f>
        <v>55.566844919786099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0">
        <f>(((L86/60)/60)/24)+DATE(1970,1,1)</f>
        <v>41118.208333333336</v>
      </c>
      <c r="O86" s="10">
        <f>(((M86/60)/60)/24)+DATE(1970,1,1)</f>
        <v>41128.208333333336</v>
      </c>
      <c r="P86" t="b">
        <v>0</v>
      </c>
      <c r="Q86" t="b">
        <v>0</v>
      </c>
      <c r="R86" t="s">
        <v>2037</v>
      </c>
      <c r="S86" t="s">
        <v>2046</v>
      </c>
      <c r="T86" t="s">
        <v>65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5">
        <f>E87/D87</f>
        <v>1.3122448979591836</v>
      </c>
      <c r="H87" s="6">
        <f>AVERAGE(E87/I87,FALSE)</f>
        <v>45.281690140845072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0">
        <f>(((L87/60)/60)/24)+DATE(1970,1,1)</f>
        <v>40797.208333333336</v>
      </c>
      <c r="O87" s="10">
        <f>(((M87/60)/60)/24)+DATE(1970,1,1)</f>
        <v>40805.208333333336</v>
      </c>
      <c r="P87" t="b">
        <v>0</v>
      </c>
      <c r="Q87" t="b">
        <v>0</v>
      </c>
      <c r="R87" t="s">
        <v>2035</v>
      </c>
      <c r="S87" t="s">
        <v>2045</v>
      </c>
      <c r="T87" t="s">
        <v>60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5">
        <f>E88/D88</f>
        <v>1.6763513513513513</v>
      </c>
      <c r="H88" s="6">
        <f>AVERAGE(E88/I88,FALSE)</f>
        <v>30.554187192118228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0">
        <f>(((L88/60)/60)/24)+DATE(1970,1,1)</f>
        <v>42128.208333333328</v>
      </c>
      <c r="O88" s="10">
        <f>(((M88/60)/60)/24)+DATE(1970,1,1)</f>
        <v>42141.208333333328</v>
      </c>
      <c r="P88" t="b">
        <v>1</v>
      </c>
      <c r="Q88" t="b">
        <v>0</v>
      </c>
      <c r="R88" t="s">
        <v>2039</v>
      </c>
      <c r="S88" t="s">
        <v>2040</v>
      </c>
      <c r="T88" t="s">
        <v>33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5">
        <f>E89/D89</f>
        <v>0.6198488664987406</v>
      </c>
      <c r="H89" s="6">
        <f>AVERAGE(E89/I89,FALSE)</f>
        <v>41.511470985155192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0">
        <f>(((L89/60)/60)/24)+DATE(1970,1,1)</f>
        <v>40610.25</v>
      </c>
      <c r="O89" s="10">
        <f>(((M89/60)/60)/24)+DATE(1970,1,1)</f>
        <v>40621.208333333336</v>
      </c>
      <c r="P89" t="b">
        <v>0</v>
      </c>
      <c r="Q89" t="b">
        <v>1</v>
      </c>
      <c r="R89" t="s">
        <v>2035</v>
      </c>
      <c r="S89" t="s">
        <v>2036</v>
      </c>
      <c r="T89" t="s">
        <v>23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5">
        <f>E90/D90</f>
        <v>2.6074999999999999</v>
      </c>
      <c r="H90" s="6">
        <f>AVERAGE(E90/I90,FALSE)</f>
        <v>55.380530973451329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0">
        <f>(((L90/60)/60)/24)+DATE(1970,1,1)</f>
        <v>42110.208333333328</v>
      </c>
      <c r="O90" s="10">
        <f>(((M90/60)/60)/24)+DATE(1970,1,1)</f>
        <v>42132.208333333328</v>
      </c>
      <c r="P90" t="b">
        <v>0</v>
      </c>
      <c r="Q90" t="b">
        <v>0</v>
      </c>
      <c r="R90" t="s">
        <v>2047</v>
      </c>
      <c r="S90" t="s">
        <v>2059</v>
      </c>
      <c r="T90" t="s">
        <v>206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5">
        <f>E91/D91</f>
        <v>2.5258823529411765</v>
      </c>
      <c r="H91" s="6">
        <f>AVERAGE(E91/I91,FALSE)</f>
        <v>44.729166666666664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0">
        <f>(((L91/60)/60)/24)+DATE(1970,1,1)</f>
        <v>40283.208333333336</v>
      </c>
      <c r="O91" s="10">
        <f>(((M91/60)/60)/24)+DATE(1970,1,1)</f>
        <v>40285.208333333336</v>
      </c>
      <c r="P91" t="b">
        <v>0</v>
      </c>
      <c r="Q91" t="b">
        <v>0</v>
      </c>
      <c r="R91" t="s">
        <v>2039</v>
      </c>
      <c r="S91" t="s">
        <v>2040</v>
      </c>
      <c r="T91" t="s">
        <v>33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5">
        <f>E92/D92</f>
        <v>0.7861538461538462</v>
      </c>
      <c r="H92" s="6">
        <f>AVERAGE(E92/I92,FALSE)</f>
        <v>28.924528301886792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0">
        <f>(((L92/60)/60)/24)+DATE(1970,1,1)</f>
        <v>42425.25</v>
      </c>
      <c r="O92" s="10">
        <f>(((M92/60)/60)/24)+DATE(1970,1,1)</f>
        <v>42425.25</v>
      </c>
      <c r="P92" t="b">
        <v>0</v>
      </c>
      <c r="Q92" t="b">
        <v>1</v>
      </c>
      <c r="R92" t="s">
        <v>2039</v>
      </c>
      <c r="S92" t="s">
        <v>2040</v>
      </c>
      <c r="T92" t="s">
        <v>33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5">
        <f>E93/D93</f>
        <v>0.48404406999351912</v>
      </c>
      <c r="H93" s="6">
        <f>AVERAGE(E93/I93,FALSE)</f>
        <v>54.998527245949923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0">
        <f>(((L93/60)/60)/24)+DATE(1970,1,1)</f>
        <v>42588.208333333328</v>
      </c>
      <c r="O93" s="10">
        <f>(((M93/60)/60)/24)+DATE(1970,1,1)</f>
        <v>42616.208333333328</v>
      </c>
      <c r="P93" t="b">
        <v>0</v>
      </c>
      <c r="Q93" t="b">
        <v>0</v>
      </c>
      <c r="R93" t="s">
        <v>2047</v>
      </c>
      <c r="S93" t="s">
        <v>2059</v>
      </c>
      <c r="T93" t="s">
        <v>206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5">
        <f>E94/D94</f>
        <v>2.5887500000000001</v>
      </c>
      <c r="H94" s="6">
        <f>AVERAGE(E94/I94,FALSE)</f>
        <v>51.98293172690763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0">
        <f>(((L94/60)/60)/24)+DATE(1970,1,1)</f>
        <v>40352.208333333336</v>
      </c>
      <c r="O94" s="10">
        <f>(((M94/60)/60)/24)+DATE(1970,1,1)</f>
        <v>40353.208333333336</v>
      </c>
      <c r="P94" t="b">
        <v>0</v>
      </c>
      <c r="Q94" t="b">
        <v>1</v>
      </c>
      <c r="R94" t="s">
        <v>2050</v>
      </c>
      <c r="S94" t="s">
        <v>2051</v>
      </c>
      <c r="T94" t="s">
        <v>89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5">
        <f>E95/D95</f>
        <v>0.60548713235294116</v>
      </c>
      <c r="H95" s="6">
        <f>AVERAGE(E95/I95,FALSE)</f>
        <v>53.997540983606555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0">
        <f>(((L95/60)/60)/24)+DATE(1970,1,1)</f>
        <v>41202.208333333336</v>
      </c>
      <c r="O95" s="10">
        <f>(((M95/60)/60)/24)+DATE(1970,1,1)</f>
        <v>41206.208333333336</v>
      </c>
      <c r="P95" t="b">
        <v>0</v>
      </c>
      <c r="Q95" t="b">
        <v>1</v>
      </c>
      <c r="R95" t="s">
        <v>2039</v>
      </c>
      <c r="S95" t="s">
        <v>2040</v>
      </c>
      <c r="T95" t="s">
        <v>33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5">
        <f>E96/D96</f>
        <v>3.036896551724138</v>
      </c>
      <c r="H96" s="6">
        <f>AVERAGE(E96/I96,FALSE)</f>
        <v>24.463888888888889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0">
        <f>(((L96/60)/60)/24)+DATE(1970,1,1)</f>
        <v>43562.208333333328</v>
      </c>
      <c r="O96" s="10">
        <f>(((M96/60)/60)/24)+DATE(1970,1,1)</f>
        <v>43573.208333333328</v>
      </c>
      <c r="P96" t="b">
        <v>0</v>
      </c>
      <c r="Q96" t="b">
        <v>0</v>
      </c>
      <c r="R96" t="s">
        <v>2037</v>
      </c>
      <c r="S96" t="s">
        <v>2038</v>
      </c>
      <c r="T96" t="s">
        <v>28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5">
        <f>E97/D97</f>
        <v>1.1299999999999999</v>
      </c>
      <c r="H97" s="6">
        <f>AVERAGE(E97/I97,FALSE)</f>
        <v>18.833333333333332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0">
        <f>(((L97/60)/60)/24)+DATE(1970,1,1)</f>
        <v>43752.208333333328</v>
      </c>
      <c r="O97" s="10">
        <f>(((M97/60)/60)/24)+DATE(1970,1,1)</f>
        <v>43759.208333333328</v>
      </c>
      <c r="P97" t="b">
        <v>0</v>
      </c>
      <c r="Q97" t="b">
        <v>0</v>
      </c>
      <c r="R97" t="s">
        <v>2041</v>
      </c>
      <c r="S97" t="s">
        <v>2042</v>
      </c>
      <c r="T97" t="s">
        <v>42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5">
        <f>E98/D98</f>
        <v>2.1737876614060259</v>
      </c>
      <c r="H98" s="6">
        <f>AVERAGE(E98/I98,FALSE)</f>
        <v>32.499570999570999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0">
        <f>(((L98/60)/60)/24)+DATE(1970,1,1)</f>
        <v>40612.25</v>
      </c>
      <c r="O98" s="10">
        <f>(((M98/60)/60)/24)+DATE(1970,1,1)</f>
        <v>40625.208333333336</v>
      </c>
      <c r="P98" t="b">
        <v>0</v>
      </c>
      <c r="Q98" t="b">
        <v>0</v>
      </c>
      <c r="R98" t="s">
        <v>2039</v>
      </c>
      <c r="S98" t="s">
        <v>2040</v>
      </c>
      <c r="T98" t="s">
        <v>33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5">
        <f>E99/D99</f>
        <v>9.2669230769230762</v>
      </c>
      <c r="H99" s="6">
        <f>AVERAGE(E99/I99,FALSE)</f>
        <v>53.305309734513273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0">
        <f>(((L99/60)/60)/24)+DATE(1970,1,1)</f>
        <v>42180.208333333328</v>
      </c>
      <c r="O99" s="10">
        <f>(((M99/60)/60)/24)+DATE(1970,1,1)</f>
        <v>42234.208333333328</v>
      </c>
      <c r="P99" t="b">
        <v>0</v>
      </c>
      <c r="Q99" t="b">
        <v>0</v>
      </c>
      <c r="R99" t="s">
        <v>2033</v>
      </c>
      <c r="S99" t="s">
        <v>2034</v>
      </c>
      <c r="T99" t="s">
        <v>17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5">
        <f>E100/D100</f>
        <v>0.33692229038854804</v>
      </c>
      <c r="H100" s="6">
        <f>AVERAGE(E100/I100,FALSE)</f>
        <v>13.504508196721311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0">
        <f>(((L100/60)/60)/24)+DATE(1970,1,1)</f>
        <v>42212.208333333328</v>
      </c>
      <c r="O100" s="10">
        <f>(((M100/60)/60)/24)+DATE(1970,1,1)</f>
        <v>42216.208333333328</v>
      </c>
      <c r="P100" t="b">
        <v>0</v>
      </c>
      <c r="Q100" t="b">
        <v>0</v>
      </c>
      <c r="R100" t="s">
        <v>2050</v>
      </c>
      <c r="S100" t="s">
        <v>2051</v>
      </c>
      <c r="T100" t="s">
        <v>89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5">
        <f>E101/D101</f>
        <v>1.9672368421052631</v>
      </c>
      <c r="H101" s="6">
        <f>AVERAGE(E101/I101,FALSE)</f>
        <v>45.582317073170735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0">
        <f>(((L101/60)/60)/24)+DATE(1970,1,1)</f>
        <v>41968.25</v>
      </c>
      <c r="O101" s="10">
        <f>(((M101/60)/60)/24)+DATE(1970,1,1)</f>
        <v>41997.25</v>
      </c>
      <c r="P101" t="b">
        <v>0</v>
      </c>
      <c r="Q101" t="b">
        <v>0</v>
      </c>
      <c r="R101" t="s">
        <v>2039</v>
      </c>
      <c r="S101" t="s">
        <v>2040</v>
      </c>
      <c r="T101" t="s">
        <v>33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5">
        <f>E102/D102</f>
        <v>0.01</v>
      </c>
      <c r="H102" s="6">
        <f>AVERAGE(E102/I102,FALSE)</f>
        <v>0.5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>(((L102/60)/60)/24)+DATE(1970,1,1)</f>
        <v>40835.208333333336</v>
      </c>
      <c r="O102" s="10">
        <f>(((M102/60)/60)/24)+DATE(1970,1,1)</f>
        <v>40853.208333333336</v>
      </c>
      <c r="P102" t="b">
        <v>0</v>
      </c>
      <c r="Q102" t="b">
        <v>0</v>
      </c>
      <c r="R102" t="s">
        <v>2039</v>
      </c>
      <c r="S102" t="s">
        <v>2040</v>
      </c>
      <c r="T102" t="s">
        <v>33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5">
        <f>E103/D103</f>
        <v>10.214444444444444</v>
      </c>
      <c r="H103" s="6">
        <f>AVERAGE(E103/I103,FALSE)</f>
        <v>28.027439024390244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0">
        <f>(((L103/60)/60)/24)+DATE(1970,1,1)</f>
        <v>42056.25</v>
      </c>
      <c r="O103" s="10">
        <f>(((M103/60)/60)/24)+DATE(1970,1,1)</f>
        <v>42063.25</v>
      </c>
      <c r="P103" t="b">
        <v>0</v>
      </c>
      <c r="Q103" t="b">
        <v>1</v>
      </c>
      <c r="R103" t="s">
        <v>2035</v>
      </c>
      <c r="S103" t="s">
        <v>2043</v>
      </c>
      <c r="T103" t="s">
        <v>50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5">
        <f>E104/D104</f>
        <v>2.8167567567567566</v>
      </c>
      <c r="H104" s="6">
        <f>AVERAGE(E104/I104,FALSE)</f>
        <v>15.508928571428571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0">
        <f>(((L104/60)/60)/24)+DATE(1970,1,1)</f>
        <v>43234.208333333328</v>
      </c>
      <c r="O104" s="10">
        <f>(((M104/60)/60)/24)+DATE(1970,1,1)</f>
        <v>43241.208333333328</v>
      </c>
      <c r="P104" t="b">
        <v>0</v>
      </c>
      <c r="Q104" t="b">
        <v>1</v>
      </c>
      <c r="R104" t="s">
        <v>2037</v>
      </c>
      <c r="S104" t="s">
        <v>2046</v>
      </c>
      <c r="T104" t="s">
        <v>65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5">
        <f>E105/D105</f>
        <v>0.24610000000000001</v>
      </c>
      <c r="H105" s="6">
        <f>AVERAGE(E105/I105,FALSE)</f>
        <v>33.256756756756758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0">
        <f>(((L105/60)/60)/24)+DATE(1970,1,1)</f>
        <v>40475.208333333336</v>
      </c>
      <c r="O105" s="10">
        <f>(((M105/60)/60)/24)+DATE(1970,1,1)</f>
        <v>40484.208333333336</v>
      </c>
      <c r="P105" t="b">
        <v>0</v>
      </c>
      <c r="Q105" t="b">
        <v>0</v>
      </c>
      <c r="R105" t="s">
        <v>2035</v>
      </c>
      <c r="S105" t="s">
        <v>2043</v>
      </c>
      <c r="T105" t="s">
        <v>50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5">
        <f>E106/D106</f>
        <v>1.4314010067114094</v>
      </c>
      <c r="H106" s="6">
        <f>AVERAGE(E106/I106,FALSE)</f>
        <v>44.502608242044865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0">
        <f>(((L106/60)/60)/24)+DATE(1970,1,1)</f>
        <v>42878.208333333328</v>
      </c>
      <c r="O106" s="10">
        <f>(((M106/60)/60)/24)+DATE(1970,1,1)</f>
        <v>42879.208333333328</v>
      </c>
      <c r="P106" t="b">
        <v>0</v>
      </c>
      <c r="Q106" t="b">
        <v>0</v>
      </c>
      <c r="R106" t="s">
        <v>2035</v>
      </c>
      <c r="S106" t="s">
        <v>2045</v>
      </c>
      <c r="T106" t="s">
        <v>60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5">
        <f>E107/D107</f>
        <v>1.4454411764705883</v>
      </c>
      <c r="H107" s="6">
        <f>AVERAGE(E107/I107,FALSE)</f>
        <v>51.731578947368419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0">
        <f>(((L107/60)/60)/24)+DATE(1970,1,1)</f>
        <v>41366.208333333336</v>
      </c>
      <c r="O107" s="10">
        <f>(((M107/60)/60)/24)+DATE(1970,1,1)</f>
        <v>41384.208333333336</v>
      </c>
      <c r="P107" t="b">
        <v>0</v>
      </c>
      <c r="Q107" t="b">
        <v>0</v>
      </c>
      <c r="R107" t="s">
        <v>2037</v>
      </c>
      <c r="S107" t="s">
        <v>2038</v>
      </c>
      <c r="T107" t="s">
        <v>28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5">
        <f>E108/D108</f>
        <v>3.5912820512820511</v>
      </c>
      <c r="H108" s="6">
        <f>AVERAGE(E108/I108,FALSE)</f>
        <v>47.639455782312922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0">
        <f>(((L108/60)/60)/24)+DATE(1970,1,1)</f>
        <v>43716.208333333328</v>
      </c>
      <c r="O108" s="10">
        <f>(((M108/60)/60)/24)+DATE(1970,1,1)</f>
        <v>43721.208333333328</v>
      </c>
      <c r="P108" t="b">
        <v>0</v>
      </c>
      <c r="Q108" t="b">
        <v>0</v>
      </c>
      <c r="R108" t="s">
        <v>2039</v>
      </c>
      <c r="S108" t="s">
        <v>2040</v>
      </c>
      <c r="T108" t="s">
        <v>33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5">
        <f>E109/D109</f>
        <v>1.8648571428571428</v>
      </c>
      <c r="H109" s="6">
        <f>AVERAGE(E109/I109,FALSE)</f>
        <v>37.947674418604649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0">
        <f>(((L109/60)/60)/24)+DATE(1970,1,1)</f>
        <v>43213.208333333328</v>
      </c>
      <c r="O109" s="10">
        <f>(((M109/60)/60)/24)+DATE(1970,1,1)</f>
        <v>43230.208333333328</v>
      </c>
      <c r="P109" t="b">
        <v>0</v>
      </c>
      <c r="Q109" t="b">
        <v>1</v>
      </c>
      <c r="R109" t="s">
        <v>2039</v>
      </c>
      <c r="S109" t="s">
        <v>2040</v>
      </c>
      <c r="T109" t="s">
        <v>33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5">
        <f>E110/D110</f>
        <v>5.9526666666666666</v>
      </c>
      <c r="H110" s="6">
        <f>AVERAGE(E110/I110,FALSE)</f>
        <v>53.789156626506021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0">
        <f>(((L110/60)/60)/24)+DATE(1970,1,1)</f>
        <v>41005.208333333336</v>
      </c>
      <c r="O110" s="10">
        <f>(((M110/60)/60)/24)+DATE(1970,1,1)</f>
        <v>41042.208333333336</v>
      </c>
      <c r="P110" t="b">
        <v>0</v>
      </c>
      <c r="Q110" t="b">
        <v>0</v>
      </c>
      <c r="R110" t="s">
        <v>2041</v>
      </c>
      <c r="S110" t="s">
        <v>2042</v>
      </c>
      <c r="T110" t="s">
        <v>42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5">
        <f>E111/D111</f>
        <v>0.5921153846153846</v>
      </c>
      <c r="H111" s="6">
        <f>AVERAGE(E111/I111,FALSE)</f>
        <v>25.658333333333335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0">
        <f>(((L111/60)/60)/24)+DATE(1970,1,1)</f>
        <v>41651.25</v>
      </c>
      <c r="O111" s="10">
        <f>(((M111/60)/60)/24)+DATE(1970,1,1)</f>
        <v>41653.25</v>
      </c>
      <c r="P111" t="b">
        <v>0</v>
      </c>
      <c r="Q111" t="b">
        <v>0</v>
      </c>
      <c r="R111" t="s">
        <v>2041</v>
      </c>
      <c r="S111" t="s">
        <v>2060</v>
      </c>
      <c r="T111" t="s">
        <v>269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5">
        <f>E112/D112</f>
        <v>0.14962780898876404</v>
      </c>
      <c r="H112" s="6">
        <f>AVERAGE(E112/I112,FALSE)</f>
        <v>35.991554054054056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0">
        <f>(((L112/60)/60)/24)+DATE(1970,1,1)</f>
        <v>43354.208333333328</v>
      </c>
      <c r="O112" s="10">
        <f>(((M112/60)/60)/24)+DATE(1970,1,1)</f>
        <v>43373.208333333328</v>
      </c>
      <c r="P112" t="b">
        <v>0</v>
      </c>
      <c r="Q112" t="b">
        <v>0</v>
      </c>
      <c r="R112" t="s">
        <v>2033</v>
      </c>
      <c r="S112" t="s">
        <v>2034</v>
      </c>
      <c r="T112" t="s">
        <v>17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5">
        <f>E113/D113</f>
        <v>1.1995602605863191</v>
      </c>
      <c r="H113" s="6">
        <f>AVERAGE(E113/I113,FALSE)</f>
        <v>54.477071005917161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0">
        <f>(((L113/60)/60)/24)+DATE(1970,1,1)</f>
        <v>41174.208333333336</v>
      </c>
      <c r="O113" s="10">
        <f>(((M113/60)/60)/24)+DATE(1970,1,1)</f>
        <v>41180.208333333336</v>
      </c>
      <c r="P113" t="b">
        <v>0</v>
      </c>
      <c r="Q113" t="b">
        <v>0</v>
      </c>
      <c r="R113" t="s">
        <v>2047</v>
      </c>
      <c r="S113" t="s">
        <v>2056</v>
      </c>
      <c r="T113" t="s">
        <v>133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5">
        <f>E114/D114</f>
        <v>2.6882978723404256</v>
      </c>
      <c r="H114" s="6">
        <f>AVERAGE(E114/I114,FALSE)</f>
        <v>17.5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0">
        <f>(((L114/60)/60)/24)+DATE(1970,1,1)</f>
        <v>41875.208333333336</v>
      </c>
      <c r="O114" s="10">
        <f>(((M114/60)/60)/24)+DATE(1970,1,1)</f>
        <v>41890.208333333336</v>
      </c>
      <c r="P114" t="b">
        <v>0</v>
      </c>
      <c r="Q114" t="b">
        <v>0</v>
      </c>
      <c r="R114" t="s">
        <v>2037</v>
      </c>
      <c r="S114" t="s">
        <v>2038</v>
      </c>
      <c r="T114" t="s">
        <v>28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5">
        <f>E115/D115</f>
        <v>3.7687878787878786</v>
      </c>
      <c r="H115" s="6">
        <f>AVERAGE(E115/I115,FALSE)</f>
        <v>47.469465648854964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0">
        <f>(((L115/60)/60)/24)+DATE(1970,1,1)</f>
        <v>42990.208333333328</v>
      </c>
      <c r="O115" s="10">
        <f>(((M115/60)/60)/24)+DATE(1970,1,1)</f>
        <v>42997.208333333328</v>
      </c>
      <c r="P115" t="b">
        <v>0</v>
      </c>
      <c r="Q115" t="b">
        <v>0</v>
      </c>
      <c r="R115" t="s">
        <v>2033</v>
      </c>
      <c r="S115" t="s">
        <v>2034</v>
      </c>
      <c r="T115" t="s">
        <v>17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5">
        <f>E116/D116</f>
        <v>7.2715789473684209</v>
      </c>
      <c r="H116" s="6">
        <f>AVERAGE(E116/I116,FALSE)</f>
        <v>54.825396825396822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0">
        <f>(((L116/60)/60)/24)+DATE(1970,1,1)</f>
        <v>43564.208333333328</v>
      </c>
      <c r="O116" s="10">
        <f>(((M116/60)/60)/24)+DATE(1970,1,1)</f>
        <v>43565.208333333328</v>
      </c>
      <c r="P116" t="b">
        <v>0</v>
      </c>
      <c r="Q116" t="b">
        <v>1</v>
      </c>
      <c r="R116" t="s">
        <v>2037</v>
      </c>
      <c r="S116" t="s">
        <v>2046</v>
      </c>
      <c r="T116" t="s">
        <v>65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5">
        <f>E117/D117</f>
        <v>0.87211757648470301</v>
      </c>
      <c r="H117" s="6">
        <f>AVERAGE(E117/I117,FALSE)</f>
        <v>22.000907990314769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0">
        <f>(((L117/60)/60)/24)+DATE(1970,1,1)</f>
        <v>43056.25</v>
      </c>
      <c r="O117" s="10">
        <f>(((M117/60)/60)/24)+DATE(1970,1,1)</f>
        <v>43091.25</v>
      </c>
      <c r="P117" t="b">
        <v>0</v>
      </c>
      <c r="Q117" t="b">
        <v>0</v>
      </c>
      <c r="R117" t="s">
        <v>2047</v>
      </c>
      <c r="S117" t="s">
        <v>2053</v>
      </c>
      <c r="T117" t="s">
        <v>119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5">
        <f>E118/D118</f>
        <v>0.88</v>
      </c>
      <c r="H118" s="6">
        <f>AVERAGE(E118/I118,FALSE)</f>
        <v>43.397260273972606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0">
        <f>(((L118/60)/60)/24)+DATE(1970,1,1)</f>
        <v>42265.208333333328</v>
      </c>
      <c r="O118" s="10">
        <f>(((M118/60)/60)/24)+DATE(1970,1,1)</f>
        <v>42266.208333333328</v>
      </c>
      <c r="P118" t="b">
        <v>0</v>
      </c>
      <c r="Q118" t="b">
        <v>0</v>
      </c>
      <c r="R118" t="s">
        <v>2039</v>
      </c>
      <c r="S118" t="s">
        <v>2040</v>
      </c>
      <c r="T118" t="s">
        <v>33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5">
        <f>E119/D119</f>
        <v>1.7393877551020409</v>
      </c>
      <c r="H119" s="6">
        <f>AVERAGE(E119/I119,FALSE)</f>
        <v>15.496363636363636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0">
        <f>(((L119/60)/60)/24)+DATE(1970,1,1)</f>
        <v>40808.208333333336</v>
      </c>
      <c r="O119" s="10">
        <f>(((M119/60)/60)/24)+DATE(1970,1,1)</f>
        <v>40814.208333333336</v>
      </c>
      <c r="P119" t="b">
        <v>0</v>
      </c>
      <c r="Q119" t="b">
        <v>0</v>
      </c>
      <c r="R119" t="s">
        <v>2041</v>
      </c>
      <c r="S119" t="s">
        <v>2060</v>
      </c>
      <c r="T119" t="s">
        <v>269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5">
        <f>E120/D120</f>
        <v>1.1761111111111111</v>
      </c>
      <c r="H120" s="6">
        <f>AVERAGE(E120/I120,FALSE)</f>
        <v>47.395522388059703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0">
        <f>(((L120/60)/60)/24)+DATE(1970,1,1)</f>
        <v>41665.25</v>
      </c>
      <c r="O120" s="10">
        <f>(((M120/60)/60)/24)+DATE(1970,1,1)</f>
        <v>41671.25</v>
      </c>
      <c r="P120" t="b">
        <v>0</v>
      </c>
      <c r="Q120" t="b">
        <v>0</v>
      </c>
      <c r="R120" t="s">
        <v>2054</v>
      </c>
      <c r="S120" t="s">
        <v>2055</v>
      </c>
      <c r="T120" t="s">
        <v>122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5">
        <f>E121/D121</f>
        <v>2.1496</v>
      </c>
      <c r="H121" s="6">
        <f>AVERAGE(E121/I121,FALSE)</f>
        <v>34.896103896103895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0">
        <f>(((L121/60)/60)/24)+DATE(1970,1,1)</f>
        <v>41806.208333333336</v>
      </c>
      <c r="O121" s="10">
        <f>(((M121/60)/60)/24)+DATE(1970,1,1)</f>
        <v>41823.208333333336</v>
      </c>
      <c r="P121" t="b">
        <v>0</v>
      </c>
      <c r="Q121" t="b">
        <v>1</v>
      </c>
      <c r="R121" t="s">
        <v>2041</v>
      </c>
      <c r="S121" t="s">
        <v>2042</v>
      </c>
      <c r="T121" t="s">
        <v>42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5">
        <f>E122/D122</f>
        <v>1.4949667110519307</v>
      </c>
      <c r="H122" s="6">
        <f>AVERAGE(E122/I122,FALSE)</f>
        <v>31.501683501683502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0">
        <f>(((L122/60)/60)/24)+DATE(1970,1,1)</f>
        <v>42111.208333333328</v>
      </c>
      <c r="O122" s="10">
        <f>(((M122/60)/60)/24)+DATE(1970,1,1)</f>
        <v>42115.208333333328</v>
      </c>
      <c r="P122" t="b">
        <v>0</v>
      </c>
      <c r="Q122" t="b">
        <v>1</v>
      </c>
      <c r="R122" t="s">
        <v>2050</v>
      </c>
      <c r="S122" t="s">
        <v>2061</v>
      </c>
      <c r="T122" t="s">
        <v>292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5">
        <f>E123/D123</f>
        <v>2.1933995584988963</v>
      </c>
      <c r="H123" s="6">
        <f>AVERAGE(E123/I123,FALSE)</f>
        <v>55.017165005537102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0">
        <f>(((L123/60)/60)/24)+DATE(1970,1,1)</f>
        <v>41917.208333333336</v>
      </c>
      <c r="O123" s="10">
        <f>(((M123/60)/60)/24)+DATE(1970,1,1)</f>
        <v>41930.208333333336</v>
      </c>
      <c r="P123" t="b">
        <v>0</v>
      </c>
      <c r="Q123" t="b">
        <v>0</v>
      </c>
      <c r="R123" t="s">
        <v>2050</v>
      </c>
      <c r="S123" t="s">
        <v>2051</v>
      </c>
      <c r="T123" t="s">
        <v>89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5">
        <f>E124/D124</f>
        <v>0.64367690058479532</v>
      </c>
      <c r="H124" s="6">
        <f>AVERAGE(E124/I124,FALSE)</f>
        <v>12.998966637142013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0">
        <f>(((L124/60)/60)/24)+DATE(1970,1,1)</f>
        <v>41970.25</v>
      </c>
      <c r="O124" s="10">
        <f>(((M124/60)/60)/24)+DATE(1970,1,1)</f>
        <v>41997.25</v>
      </c>
      <c r="P124" t="b">
        <v>0</v>
      </c>
      <c r="Q124" t="b">
        <v>0</v>
      </c>
      <c r="R124" t="s">
        <v>2047</v>
      </c>
      <c r="S124" t="s">
        <v>2053</v>
      </c>
      <c r="T124" t="s">
        <v>119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5">
        <f>E125/D125</f>
        <v>0.18622397298818233</v>
      </c>
      <c r="H125" s="6">
        <f>AVERAGE(E125/I125,FALSE)</f>
        <v>24.993957703927492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0">
        <f>(((L125/60)/60)/24)+DATE(1970,1,1)</f>
        <v>42332.25</v>
      </c>
      <c r="O125" s="10">
        <f>(((M125/60)/60)/24)+DATE(1970,1,1)</f>
        <v>42335.25</v>
      </c>
      <c r="P125" t="b">
        <v>1</v>
      </c>
      <c r="Q125" t="b">
        <v>0</v>
      </c>
      <c r="R125" t="s">
        <v>2039</v>
      </c>
      <c r="S125" t="s">
        <v>2040</v>
      </c>
      <c r="T125" t="s">
        <v>33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5">
        <f>E126/D126</f>
        <v>3.6776923076923076</v>
      </c>
      <c r="H126" s="6">
        <f>AVERAGE(E126/I126,FALSE)</f>
        <v>50.861702127659576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0">
        <f>(((L126/60)/60)/24)+DATE(1970,1,1)</f>
        <v>43598.208333333328</v>
      </c>
      <c r="O126" s="10">
        <f>(((M126/60)/60)/24)+DATE(1970,1,1)</f>
        <v>43651.208333333328</v>
      </c>
      <c r="P126" t="b">
        <v>0</v>
      </c>
      <c r="Q126" t="b">
        <v>0</v>
      </c>
      <c r="R126" t="s">
        <v>2054</v>
      </c>
      <c r="S126" t="s">
        <v>2055</v>
      </c>
      <c r="T126" t="s">
        <v>122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5">
        <f>E127/D127</f>
        <v>1.5990566037735849</v>
      </c>
      <c r="H127" s="6">
        <f>AVERAGE(E127/I127,FALSE)</f>
        <v>23.541666666666668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0">
        <f>(((L127/60)/60)/24)+DATE(1970,1,1)</f>
        <v>43362.208333333328</v>
      </c>
      <c r="O127" s="10">
        <f>(((M127/60)/60)/24)+DATE(1970,1,1)</f>
        <v>43366.208333333328</v>
      </c>
      <c r="P127" t="b">
        <v>0</v>
      </c>
      <c r="Q127" t="b">
        <v>0</v>
      </c>
      <c r="R127" t="s">
        <v>2039</v>
      </c>
      <c r="S127" t="s">
        <v>2040</v>
      </c>
      <c r="T127" t="s">
        <v>33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5">
        <f>E128/D128</f>
        <v>0.38633185349611543</v>
      </c>
      <c r="H128" s="6">
        <f>AVERAGE(E128/I128,FALSE)</f>
        <v>44.972222222222221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0">
        <f>(((L128/60)/60)/24)+DATE(1970,1,1)</f>
        <v>42596.208333333328</v>
      </c>
      <c r="O128" s="10">
        <f>(((M128/60)/60)/24)+DATE(1970,1,1)</f>
        <v>42624.208333333328</v>
      </c>
      <c r="P128" t="b">
        <v>0</v>
      </c>
      <c r="Q128" t="b">
        <v>1</v>
      </c>
      <c r="R128" t="s">
        <v>2039</v>
      </c>
      <c r="S128" t="s">
        <v>2040</v>
      </c>
      <c r="T128" t="s">
        <v>33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5">
        <f>E129/D129</f>
        <v>0.51421511627906979</v>
      </c>
      <c r="H129" s="6">
        <f>AVERAGE(E129/I129,FALSE)</f>
        <v>39.484375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0">
        <f>(((L129/60)/60)/24)+DATE(1970,1,1)</f>
        <v>40310.208333333336</v>
      </c>
      <c r="O129" s="10">
        <f>(((M129/60)/60)/24)+DATE(1970,1,1)</f>
        <v>40313.208333333336</v>
      </c>
      <c r="P129" t="b">
        <v>0</v>
      </c>
      <c r="Q129" t="b">
        <v>0</v>
      </c>
      <c r="R129" t="s">
        <v>2039</v>
      </c>
      <c r="S129" t="s">
        <v>2040</v>
      </c>
      <c r="T129" t="s">
        <v>33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5">
        <f>E130/D130</f>
        <v>0.60334277620396604</v>
      </c>
      <c r="H130" s="6">
        <f>AVERAGE(E130/I130,FALSE)</f>
        <v>40.033834586466163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0">
        <f>(((L130/60)/60)/24)+DATE(1970,1,1)</f>
        <v>40417.208333333336</v>
      </c>
      <c r="O130" s="10">
        <f>(((M130/60)/60)/24)+DATE(1970,1,1)</f>
        <v>40430.208333333336</v>
      </c>
      <c r="P130" t="b">
        <v>0</v>
      </c>
      <c r="Q130" t="b">
        <v>0</v>
      </c>
      <c r="R130" t="s">
        <v>2035</v>
      </c>
      <c r="S130" t="s">
        <v>2036</v>
      </c>
      <c r="T130" t="s">
        <v>23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5">
        <f>E131/D131</f>
        <v>3.2026936026936029E-2</v>
      </c>
      <c r="H131" s="6">
        <f>AVERAGE(E131/I131,FALSE)</f>
        <v>43.236363636363635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0">
        <f>(((L131/60)/60)/24)+DATE(1970,1,1)</f>
        <v>42038.25</v>
      </c>
      <c r="O131" s="10">
        <f>(((M131/60)/60)/24)+DATE(1970,1,1)</f>
        <v>42063.25</v>
      </c>
      <c r="P131" t="b">
        <v>0</v>
      </c>
      <c r="Q131" t="b">
        <v>0</v>
      </c>
      <c r="R131" t="s">
        <v>2033</v>
      </c>
      <c r="S131" t="s">
        <v>2034</v>
      </c>
      <c r="T131" t="s">
        <v>17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5">
        <f>E132/D132</f>
        <v>1.5546875</v>
      </c>
      <c r="H132" s="6">
        <f>AVERAGE(E132/I132,FALSE)</f>
        <v>14.00093808630394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0">
        <f>(((L132/60)/60)/24)+DATE(1970,1,1)</f>
        <v>40842.208333333336</v>
      </c>
      <c r="O132" s="10">
        <f>(((M132/60)/60)/24)+DATE(1970,1,1)</f>
        <v>40858.25</v>
      </c>
      <c r="P132" t="b">
        <v>0</v>
      </c>
      <c r="Q132" t="b">
        <v>0</v>
      </c>
      <c r="R132" t="s">
        <v>2041</v>
      </c>
      <c r="S132" t="s">
        <v>2044</v>
      </c>
      <c r="T132" t="s">
        <v>53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5">
        <f>E133/D133</f>
        <v>1.0085974499089254</v>
      </c>
      <c r="H133" s="6">
        <f>AVERAGE(E133/I133,FALSE)</f>
        <v>33.998362668849772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0">
        <f>(((L133/60)/60)/24)+DATE(1970,1,1)</f>
        <v>41607.25</v>
      </c>
      <c r="O133" s="10">
        <f>(((M133/60)/60)/24)+DATE(1970,1,1)</f>
        <v>41620.25</v>
      </c>
      <c r="P133" t="b">
        <v>0</v>
      </c>
      <c r="Q133" t="b">
        <v>0</v>
      </c>
      <c r="R133" t="s">
        <v>2037</v>
      </c>
      <c r="S133" t="s">
        <v>2038</v>
      </c>
      <c r="T133" t="s">
        <v>28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5">
        <f>E134/D134</f>
        <v>1.1618181818181819</v>
      </c>
      <c r="H134" s="6">
        <f>AVERAGE(E134/I134,FALSE)</f>
        <v>21.539325842696631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0">
        <f>(((L134/60)/60)/24)+DATE(1970,1,1)</f>
        <v>43112.25</v>
      </c>
      <c r="O134" s="10">
        <f>(((M134/60)/60)/24)+DATE(1970,1,1)</f>
        <v>43128.25</v>
      </c>
      <c r="P134" t="b">
        <v>0</v>
      </c>
      <c r="Q134" t="b">
        <v>1</v>
      </c>
      <c r="R134" t="s">
        <v>2039</v>
      </c>
      <c r="S134" t="s">
        <v>2040</v>
      </c>
      <c r="T134" t="s">
        <v>33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5">
        <f>E135/D135</f>
        <v>3.1077777777777778</v>
      </c>
      <c r="H135" s="6">
        <f>AVERAGE(E135/I135,FALSE)</f>
        <v>43.977987421383645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0">
        <f>(((L135/60)/60)/24)+DATE(1970,1,1)</f>
        <v>40767.208333333336</v>
      </c>
      <c r="O135" s="10">
        <f>(((M135/60)/60)/24)+DATE(1970,1,1)</f>
        <v>40789.208333333336</v>
      </c>
      <c r="P135" t="b">
        <v>0</v>
      </c>
      <c r="Q135" t="b">
        <v>0</v>
      </c>
      <c r="R135" t="s">
        <v>2035</v>
      </c>
      <c r="S135" t="s">
        <v>2062</v>
      </c>
      <c r="T135" t="s">
        <v>319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5">
        <f>E136/D136</f>
        <v>0.89736683417085428</v>
      </c>
      <c r="H136" s="6">
        <f>AVERAGE(E136/I136,FALSE)</f>
        <v>47.493617021276599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0">
        <f>(((L136/60)/60)/24)+DATE(1970,1,1)</f>
        <v>40713.208333333336</v>
      </c>
      <c r="O136" s="10">
        <f>(((M136/60)/60)/24)+DATE(1970,1,1)</f>
        <v>40762.208333333336</v>
      </c>
      <c r="P136" t="b">
        <v>0</v>
      </c>
      <c r="Q136" t="b">
        <v>1</v>
      </c>
      <c r="R136" t="s">
        <v>2041</v>
      </c>
      <c r="S136" t="s">
        <v>2042</v>
      </c>
      <c r="T136" t="s">
        <v>42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5">
        <f>E137/D137</f>
        <v>0.71272727272727276</v>
      </c>
      <c r="H137" s="6">
        <f>AVERAGE(E137/I137,FALSE)</f>
        <v>23.452991452991451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0">
        <f>(((L137/60)/60)/24)+DATE(1970,1,1)</f>
        <v>41340.25</v>
      </c>
      <c r="O137" s="10">
        <f>(((M137/60)/60)/24)+DATE(1970,1,1)</f>
        <v>41345.208333333336</v>
      </c>
      <c r="P137" t="b">
        <v>0</v>
      </c>
      <c r="Q137" t="b">
        <v>1</v>
      </c>
      <c r="R137" t="s">
        <v>2039</v>
      </c>
      <c r="S137" t="s">
        <v>2040</v>
      </c>
      <c r="T137" t="s">
        <v>33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5">
        <f>E138/D138</f>
        <v>3.2862318840579711E-2</v>
      </c>
      <c r="H138" s="6">
        <f>AVERAGE(E138/I138,FALSE)</f>
        <v>23.456896551724139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0">
        <f>(((L138/60)/60)/24)+DATE(1970,1,1)</f>
        <v>41797.208333333336</v>
      </c>
      <c r="O138" s="10">
        <f>(((M138/60)/60)/24)+DATE(1970,1,1)</f>
        <v>41809.208333333336</v>
      </c>
      <c r="P138" t="b">
        <v>0</v>
      </c>
      <c r="Q138" t="b">
        <v>1</v>
      </c>
      <c r="R138" t="s">
        <v>2041</v>
      </c>
      <c r="S138" t="s">
        <v>2044</v>
      </c>
      <c r="T138" t="s">
        <v>53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5">
        <f>E139/D139</f>
        <v>2.617777777777778</v>
      </c>
      <c r="H139" s="6">
        <f>AVERAGE(E139/I139,FALSE)</f>
        <v>47.12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0">
        <f>(((L139/60)/60)/24)+DATE(1970,1,1)</f>
        <v>40457.208333333336</v>
      </c>
      <c r="O139" s="10">
        <f>(((M139/60)/60)/24)+DATE(1970,1,1)</f>
        <v>40463.208333333336</v>
      </c>
      <c r="P139" t="b">
        <v>0</v>
      </c>
      <c r="Q139" t="b">
        <v>0</v>
      </c>
      <c r="R139" t="s">
        <v>2047</v>
      </c>
      <c r="S139" t="s">
        <v>2048</v>
      </c>
      <c r="T139" t="s">
        <v>68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5">
        <f>E140/D140</f>
        <v>0.96</v>
      </c>
      <c r="H140" s="6">
        <f>AVERAGE(E140/I140,FALSE)</f>
        <v>40.069565217391307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0">
        <f>(((L140/60)/60)/24)+DATE(1970,1,1)</f>
        <v>41180.208333333336</v>
      </c>
      <c r="O140" s="10">
        <f>(((M140/60)/60)/24)+DATE(1970,1,1)</f>
        <v>41186.208333333336</v>
      </c>
      <c r="P140" t="b">
        <v>0</v>
      </c>
      <c r="Q140" t="b">
        <v>0</v>
      </c>
      <c r="R140" t="s">
        <v>2050</v>
      </c>
      <c r="S140" t="s">
        <v>2061</v>
      </c>
      <c r="T140" t="s">
        <v>292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5">
        <f>E141/D141</f>
        <v>0.20896851248642778</v>
      </c>
      <c r="H141" s="6">
        <f>AVERAGE(E141/I141,FALSE)</f>
        <v>29.518404907975459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0">
        <f>(((L141/60)/60)/24)+DATE(1970,1,1)</f>
        <v>42115.208333333328</v>
      </c>
      <c r="O141" s="10">
        <f>(((M141/60)/60)/24)+DATE(1970,1,1)</f>
        <v>42131.208333333328</v>
      </c>
      <c r="P141" t="b">
        <v>0</v>
      </c>
      <c r="Q141" t="b">
        <v>1</v>
      </c>
      <c r="R141" t="s">
        <v>2037</v>
      </c>
      <c r="S141" t="s">
        <v>2046</v>
      </c>
      <c r="T141" t="s">
        <v>65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5">
        <f>E142/D142</f>
        <v>2.2316363636363636</v>
      </c>
      <c r="H142" s="6">
        <f>AVERAGE(E142/I142,FALSE)</f>
        <v>32.994623655913976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0">
        <f>(((L142/60)/60)/24)+DATE(1970,1,1)</f>
        <v>43156.25</v>
      </c>
      <c r="O142" s="10">
        <f>(((M142/60)/60)/24)+DATE(1970,1,1)</f>
        <v>43161.25</v>
      </c>
      <c r="P142" t="b">
        <v>0</v>
      </c>
      <c r="Q142" t="b">
        <v>0</v>
      </c>
      <c r="R142" t="s">
        <v>2041</v>
      </c>
      <c r="S142" t="s">
        <v>2042</v>
      </c>
      <c r="T142" t="s">
        <v>42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5">
        <f>E143/D143</f>
        <v>1.0159097978227061</v>
      </c>
      <c r="H143" s="6">
        <f>AVERAGE(E143/I143,FALSE)</f>
        <v>30.496265172735761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0">
        <f>(((L143/60)/60)/24)+DATE(1970,1,1)</f>
        <v>42167.208333333328</v>
      </c>
      <c r="O143" s="10">
        <f>(((M143/60)/60)/24)+DATE(1970,1,1)</f>
        <v>42173.208333333328</v>
      </c>
      <c r="P143" t="b">
        <v>0</v>
      </c>
      <c r="Q143" t="b">
        <v>0</v>
      </c>
      <c r="R143" t="s">
        <v>2037</v>
      </c>
      <c r="S143" t="s">
        <v>2038</v>
      </c>
      <c r="T143" t="s">
        <v>28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5">
        <f>E144/D144</f>
        <v>2.3003999999999998</v>
      </c>
      <c r="H144" s="6">
        <f>AVERAGE(E144/I144,FALSE)</f>
        <v>49.153846153846153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0">
        <f>(((L144/60)/60)/24)+DATE(1970,1,1)</f>
        <v>41005.208333333336</v>
      </c>
      <c r="O144" s="10">
        <f>(((M144/60)/60)/24)+DATE(1970,1,1)</f>
        <v>41046.208333333336</v>
      </c>
      <c r="P144" t="b">
        <v>0</v>
      </c>
      <c r="Q144" t="b">
        <v>0</v>
      </c>
      <c r="R144" t="s">
        <v>2037</v>
      </c>
      <c r="S144" t="s">
        <v>2038</v>
      </c>
      <c r="T144" t="s">
        <v>28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5">
        <f>E145/D145</f>
        <v>1.355925925925926</v>
      </c>
      <c r="H145" s="6">
        <f>AVERAGE(E145/I145,FALSE)</f>
        <v>52.3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0">
        <f>(((L145/60)/60)/24)+DATE(1970,1,1)</f>
        <v>40357.208333333336</v>
      </c>
      <c r="O145" s="10">
        <f>(((M145/60)/60)/24)+DATE(1970,1,1)</f>
        <v>40377.208333333336</v>
      </c>
      <c r="P145" t="b">
        <v>0</v>
      </c>
      <c r="Q145" t="b">
        <v>0</v>
      </c>
      <c r="R145" t="s">
        <v>2035</v>
      </c>
      <c r="S145" t="s">
        <v>2045</v>
      </c>
      <c r="T145" t="s">
        <v>60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5">
        <f>E146/D146</f>
        <v>1.2909999999999999</v>
      </c>
      <c r="H146" s="6">
        <f>AVERAGE(E146/I146,FALSE)</f>
        <v>43.033333333333331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0">
        <f>(((L146/60)/60)/24)+DATE(1970,1,1)</f>
        <v>43633.208333333328</v>
      </c>
      <c r="O146" s="10">
        <f>(((M146/60)/60)/24)+DATE(1970,1,1)</f>
        <v>43641.208333333328</v>
      </c>
      <c r="P146" t="b">
        <v>0</v>
      </c>
      <c r="Q146" t="b">
        <v>0</v>
      </c>
      <c r="R146" t="s">
        <v>2039</v>
      </c>
      <c r="S146" t="s">
        <v>2040</v>
      </c>
      <c r="T146" t="s">
        <v>33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5">
        <f>E147/D147</f>
        <v>2.3651200000000001</v>
      </c>
      <c r="H147" s="6">
        <f>AVERAGE(E147/I147,FALSE)</f>
        <v>38.494791666666664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0">
        <f>(((L147/60)/60)/24)+DATE(1970,1,1)</f>
        <v>41889.208333333336</v>
      </c>
      <c r="O147" s="10">
        <f>(((M147/60)/60)/24)+DATE(1970,1,1)</f>
        <v>41894.208333333336</v>
      </c>
      <c r="P147" t="b">
        <v>0</v>
      </c>
      <c r="Q147" t="b">
        <v>0</v>
      </c>
      <c r="R147" t="s">
        <v>2037</v>
      </c>
      <c r="S147" t="s">
        <v>2046</v>
      </c>
      <c r="T147" t="s">
        <v>65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5">
        <f>E148/D148</f>
        <v>0.17249999999999999</v>
      </c>
      <c r="H148" s="6">
        <f>AVERAGE(E148/I148,FALSE)</f>
        <v>14.882352941176471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0">
        <f>(((L148/60)/60)/24)+DATE(1970,1,1)</f>
        <v>40855.25</v>
      </c>
      <c r="O148" s="10">
        <f>(((M148/60)/60)/24)+DATE(1970,1,1)</f>
        <v>40875.25</v>
      </c>
      <c r="P148" t="b">
        <v>0</v>
      </c>
      <c r="Q148" t="b">
        <v>0</v>
      </c>
      <c r="R148" t="s">
        <v>2039</v>
      </c>
      <c r="S148" t="s">
        <v>2040</v>
      </c>
      <c r="T148" t="s">
        <v>33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5">
        <f>E149/D149</f>
        <v>1.1249397590361445</v>
      </c>
      <c r="H149" s="6">
        <f>AVERAGE(E149/I149,FALSE)</f>
        <v>23.459798994974875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0">
        <f>(((L149/60)/60)/24)+DATE(1970,1,1)</f>
        <v>42534.208333333328</v>
      </c>
      <c r="O149" s="10">
        <f>(((M149/60)/60)/24)+DATE(1970,1,1)</f>
        <v>42540.208333333328</v>
      </c>
      <c r="P149" t="b">
        <v>0</v>
      </c>
      <c r="Q149" t="b">
        <v>1</v>
      </c>
      <c r="R149" t="s">
        <v>2039</v>
      </c>
      <c r="S149" t="s">
        <v>2040</v>
      </c>
      <c r="T149" t="s">
        <v>33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5">
        <f>E150/D150</f>
        <v>1.2102150537634409</v>
      </c>
      <c r="H150" s="6">
        <f>AVERAGE(E150/I150,FALSE)</f>
        <v>52.59345794392523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0">
        <f>(((L150/60)/60)/24)+DATE(1970,1,1)</f>
        <v>42941.208333333328</v>
      </c>
      <c r="O150" s="10">
        <f>(((M150/60)/60)/24)+DATE(1970,1,1)</f>
        <v>42950.208333333328</v>
      </c>
      <c r="P150" t="b">
        <v>0</v>
      </c>
      <c r="Q150" t="b">
        <v>0</v>
      </c>
      <c r="R150" t="s">
        <v>2037</v>
      </c>
      <c r="S150" t="s">
        <v>2046</v>
      </c>
      <c r="T150" t="s">
        <v>65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5">
        <f>E151/D151</f>
        <v>2.1987096774193549</v>
      </c>
      <c r="H151" s="6">
        <f>AVERAGE(E151/I151,FALSE)</f>
        <v>34.95384615384615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0">
        <f>(((L151/60)/60)/24)+DATE(1970,1,1)</f>
        <v>41275.25</v>
      </c>
      <c r="O151" s="10">
        <f>(((M151/60)/60)/24)+DATE(1970,1,1)</f>
        <v>41327.25</v>
      </c>
      <c r="P151" t="b">
        <v>0</v>
      </c>
      <c r="Q151" t="b">
        <v>0</v>
      </c>
      <c r="R151" t="s">
        <v>2035</v>
      </c>
      <c r="S151" t="s">
        <v>2045</v>
      </c>
      <c r="T151" t="s">
        <v>60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5">
        <f>E152/D152</f>
        <v>0.01</v>
      </c>
      <c r="H152" s="6">
        <f>AVERAGE(E152/I152,FALSE)</f>
        <v>0.5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>(((L152/60)/60)/24)+DATE(1970,1,1)</f>
        <v>43450.25</v>
      </c>
      <c r="O152" s="10">
        <f>(((M152/60)/60)/24)+DATE(1970,1,1)</f>
        <v>43451.25</v>
      </c>
      <c r="P152" t="b">
        <v>0</v>
      </c>
      <c r="Q152" t="b">
        <v>0</v>
      </c>
      <c r="R152" t="s">
        <v>2035</v>
      </c>
      <c r="S152" t="s">
        <v>2036</v>
      </c>
      <c r="T152" t="s">
        <v>23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5">
        <f>E153/D153</f>
        <v>0.64166909620991253</v>
      </c>
      <c r="H153" s="6">
        <f>AVERAGE(E153/I153,FALSE)</f>
        <v>30.005794137695979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0">
        <f>(((L153/60)/60)/24)+DATE(1970,1,1)</f>
        <v>41799.208333333336</v>
      </c>
      <c r="O153" s="10">
        <f>(((M153/60)/60)/24)+DATE(1970,1,1)</f>
        <v>41850.208333333336</v>
      </c>
      <c r="P153" t="b">
        <v>0</v>
      </c>
      <c r="Q153" t="b">
        <v>0</v>
      </c>
      <c r="R153" t="s">
        <v>2035</v>
      </c>
      <c r="S153" t="s">
        <v>2043</v>
      </c>
      <c r="T153" t="s">
        <v>50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5">
        <f>E154/D154</f>
        <v>4.2306746987951804</v>
      </c>
      <c r="H154" s="6">
        <f>AVERAGE(E154/I154,FALSE)</f>
        <v>26.003110189573459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0">
        <f>(((L154/60)/60)/24)+DATE(1970,1,1)</f>
        <v>42783.25</v>
      </c>
      <c r="O154" s="10">
        <f>(((M154/60)/60)/24)+DATE(1970,1,1)</f>
        <v>42790.25</v>
      </c>
      <c r="P154" t="b">
        <v>0</v>
      </c>
      <c r="Q154" t="b">
        <v>0</v>
      </c>
      <c r="R154" t="s">
        <v>2035</v>
      </c>
      <c r="S154" t="s">
        <v>2045</v>
      </c>
      <c r="T154" t="s">
        <v>60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5">
        <f>E155/D155</f>
        <v>0.92984160506863778</v>
      </c>
      <c r="H155" s="6">
        <f>AVERAGE(E155/I155,FALSE)</f>
        <v>15.500088012673825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0">
        <f>(((L155/60)/60)/24)+DATE(1970,1,1)</f>
        <v>41201.208333333336</v>
      </c>
      <c r="O155" s="10">
        <f>(((M155/60)/60)/24)+DATE(1970,1,1)</f>
        <v>41207.208333333336</v>
      </c>
      <c r="P155" t="b">
        <v>0</v>
      </c>
      <c r="Q155" t="b">
        <v>0</v>
      </c>
      <c r="R155" t="s">
        <v>2039</v>
      </c>
      <c r="S155" t="s">
        <v>2040</v>
      </c>
      <c r="T155" t="s">
        <v>33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5">
        <f>E156/D156</f>
        <v>0.58756567425569173</v>
      </c>
      <c r="H156" s="6">
        <f>AVERAGE(E156/I156,FALSE)</f>
        <v>47.521246458923514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0">
        <f>(((L156/60)/60)/24)+DATE(1970,1,1)</f>
        <v>42502.208333333328</v>
      </c>
      <c r="O156" s="10">
        <f>(((M156/60)/60)/24)+DATE(1970,1,1)</f>
        <v>42525.208333333328</v>
      </c>
      <c r="P156" t="b">
        <v>0</v>
      </c>
      <c r="Q156" t="b">
        <v>1</v>
      </c>
      <c r="R156" t="s">
        <v>2035</v>
      </c>
      <c r="S156" t="s">
        <v>2045</v>
      </c>
      <c r="T156" t="s">
        <v>60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5">
        <f>E157/D157</f>
        <v>0.65022222222222226</v>
      </c>
      <c r="H157" s="6">
        <f>AVERAGE(E157/I157,FALSE)</f>
        <v>37.984087102177554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0">
        <f>(((L157/60)/60)/24)+DATE(1970,1,1)</f>
        <v>40262.208333333336</v>
      </c>
      <c r="O157" s="10">
        <f>(((M157/60)/60)/24)+DATE(1970,1,1)</f>
        <v>40277.208333333336</v>
      </c>
      <c r="P157" t="b">
        <v>0</v>
      </c>
      <c r="Q157" t="b">
        <v>0</v>
      </c>
      <c r="R157" t="s">
        <v>2039</v>
      </c>
      <c r="S157" t="s">
        <v>2040</v>
      </c>
      <c r="T157" t="s">
        <v>33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5">
        <f>E158/D158</f>
        <v>0.73939560439560437</v>
      </c>
      <c r="H158" s="6">
        <f>AVERAGE(E158/I158,FALSE)</f>
        <v>35.506596306068602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0">
        <f>(((L158/60)/60)/24)+DATE(1970,1,1)</f>
        <v>43743.208333333328</v>
      </c>
      <c r="O158" s="10">
        <f>(((M158/60)/60)/24)+DATE(1970,1,1)</f>
        <v>43767.208333333328</v>
      </c>
      <c r="P158" t="b">
        <v>0</v>
      </c>
      <c r="Q158" t="b">
        <v>0</v>
      </c>
      <c r="R158" t="s">
        <v>2035</v>
      </c>
      <c r="S158" t="s">
        <v>2036</v>
      </c>
      <c r="T158" t="s">
        <v>23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5">
        <f>E159/D159</f>
        <v>0.52666666666666662</v>
      </c>
      <c r="H159" s="6">
        <f>AVERAGE(E159/I159,FALSE)</f>
        <v>36.866666666666667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0">
        <f>(((L159/60)/60)/24)+DATE(1970,1,1)</f>
        <v>41638.25</v>
      </c>
      <c r="O159" s="10">
        <f>(((M159/60)/60)/24)+DATE(1970,1,1)</f>
        <v>41650.25</v>
      </c>
      <c r="P159" t="b">
        <v>0</v>
      </c>
      <c r="Q159" t="b">
        <v>0</v>
      </c>
      <c r="R159" t="s">
        <v>2054</v>
      </c>
      <c r="S159" t="s">
        <v>2055</v>
      </c>
      <c r="T159" t="s">
        <v>122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5">
        <f>E160/D160</f>
        <v>2.2095238095238097</v>
      </c>
      <c r="H160" s="6">
        <f>AVERAGE(E160/I160,FALSE)</f>
        <v>56.585365853658537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0">
        <f>(((L160/60)/60)/24)+DATE(1970,1,1)</f>
        <v>42346.25</v>
      </c>
      <c r="O160" s="10">
        <f>(((M160/60)/60)/24)+DATE(1970,1,1)</f>
        <v>42347.25</v>
      </c>
      <c r="P160" t="b">
        <v>0</v>
      </c>
      <c r="Q160" t="b">
        <v>0</v>
      </c>
      <c r="R160" t="s">
        <v>2035</v>
      </c>
      <c r="S160" t="s">
        <v>2036</v>
      </c>
      <c r="T160" t="s">
        <v>23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5">
        <f>E161/D161</f>
        <v>1.0001150627615063</v>
      </c>
      <c r="H161" s="6">
        <f>AVERAGE(E161/I161,FALSE)</f>
        <v>52.504667764964303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0">
        <f>(((L161/60)/60)/24)+DATE(1970,1,1)</f>
        <v>43551.208333333328</v>
      </c>
      <c r="O161" s="10">
        <f>(((M161/60)/60)/24)+DATE(1970,1,1)</f>
        <v>43569.208333333328</v>
      </c>
      <c r="P161" t="b">
        <v>0</v>
      </c>
      <c r="Q161" t="b">
        <v>1</v>
      </c>
      <c r="R161" t="s">
        <v>2039</v>
      </c>
      <c r="S161" t="s">
        <v>2040</v>
      </c>
      <c r="T161" t="s">
        <v>33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5">
        <f>E162/D162</f>
        <v>1.6231249999999999</v>
      </c>
      <c r="H162" s="6">
        <f>AVERAGE(E162/I162,FALSE)</f>
        <v>39.588414634146339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0">
        <f>(((L162/60)/60)/24)+DATE(1970,1,1)</f>
        <v>43582.208333333328</v>
      </c>
      <c r="O162" s="10">
        <f>(((M162/60)/60)/24)+DATE(1970,1,1)</f>
        <v>43598.208333333328</v>
      </c>
      <c r="P162" t="b">
        <v>0</v>
      </c>
      <c r="Q162" t="b">
        <v>0</v>
      </c>
      <c r="R162" t="s">
        <v>2037</v>
      </c>
      <c r="S162" t="s">
        <v>2046</v>
      </c>
      <c r="T162" t="s">
        <v>65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5">
        <f>E163/D163</f>
        <v>0.78181818181818186</v>
      </c>
      <c r="H163" s="6">
        <f>AVERAGE(E163/I163,FALSE)</f>
        <v>28.666666666666668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0">
        <f>(((L163/60)/60)/24)+DATE(1970,1,1)</f>
        <v>42270.208333333328</v>
      </c>
      <c r="O163" s="10">
        <f>(((M163/60)/60)/24)+DATE(1970,1,1)</f>
        <v>42276.208333333328</v>
      </c>
      <c r="P163" t="b">
        <v>0</v>
      </c>
      <c r="Q163" t="b">
        <v>1</v>
      </c>
      <c r="R163" t="s">
        <v>2037</v>
      </c>
      <c r="S163" t="s">
        <v>2038</v>
      </c>
      <c r="T163" t="s">
        <v>28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5">
        <f>E164/D164</f>
        <v>1.4973770491803278</v>
      </c>
      <c r="H164" s="6">
        <f>AVERAGE(E164/I164,FALSE)</f>
        <v>29.089171974522294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0">
        <f>(((L164/60)/60)/24)+DATE(1970,1,1)</f>
        <v>43442.25</v>
      </c>
      <c r="O164" s="10">
        <f>(((M164/60)/60)/24)+DATE(1970,1,1)</f>
        <v>43472.25</v>
      </c>
      <c r="P164" t="b">
        <v>0</v>
      </c>
      <c r="Q164" t="b">
        <v>0</v>
      </c>
      <c r="R164" t="s">
        <v>2035</v>
      </c>
      <c r="S164" t="s">
        <v>2036</v>
      </c>
      <c r="T164" t="s">
        <v>23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5">
        <f>E165/D165</f>
        <v>2.5325714285714285</v>
      </c>
      <c r="H165" s="6">
        <f>AVERAGE(E165/I165,FALSE)</f>
        <v>18.016260162601625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0">
        <f>(((L165/60)/60)/24)+DATE(1970,1,1)</f>
        <v>43028.208333333328</v>
      </c>
      <c r="O165" s="10">
        <f>(((M165/60)/60)/24)+DATE(1970,1,1)</f>
        <v>43077.25</v>
      </c>
      <c r="P165" t="b">
        <v>0</v>
      </c>
      <c r="Q165" t="b">
        <v>1</v>
      </c>
      <c r="R165" t="s">
        <v>2054</v>
      </c>
      <c r="S165" t="s">
        <v>2055</v>
      </c>
      <c r="T165" t="s">
        <v>122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5">
        <f>E166/D166</f>
        <v>1.0016943521594683</v>
      </c>
      <c r="H166" s="6">
        <f>AVERAGE(E166/I166,FALSE)</f>
        <v>53.995343839541547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0">
        <f>(((L166/60)/60)/24)+DATE(1970,1,1)</f>
        <v>43016.208333333328</v>
      </c>
      <c r="O166" s="10">
        <f>(((M166/60)/60)/24)+DATE(1970,1,1)</f>
        <v>43017.208333333328</v>
      </c>
      <c r="P166" t="b">
        <v>0</v>
      </c>
      <c r="Q166" t="b">
        <v>0</v>
      </c>
      <c r="R166" t="s">
        <v>2039</v>
      </c>
      <c r="S166" t="s">
        <v>2040</v>
      </c>
      <c r="T166" t="s">
        <v>33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5">
        <f>E167/D167</f>
        <v>1.2199004424778761</v>
      </c>
      <c r="H167" s="6">
        <f>AVERAGE(E167/I167,FALSE)</f>
        <v>22.002992817238628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0">
        <f>(((L167/60)/60)/24)+DATE(1970,1,1)</f>
        <v>42948.208333333328</v>
      </c>
      <c r="O167" s="10">
        <f>(((M167/60)/60)/24)+DATE(1970,1,1)</f>
        <v>42980.208333333328</v>
      </c>
      <c r="P167" t="b">
        <v>0</v>
      </c>
      <c r="Q167" t="b">
        <v>0</v>
      </c>
      <c r="R167" t="s">
        <v>2037</v>
      </c>
      <c r="S167" t="s">
        <v>2038</v>
      </c>
      <c r="T167" t="s">
        <v>28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5">
        <f>E168/D168</f>
        <v>1.3713265306122449</v>
      </c>
      <c r="H168" s="6">
        <f>AVERAGE(E168/I168,FALSE)</f>
        <v>27.53893442622951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0">
        <f>(((L168/60)/60)/24)+DATE(1970,1,1)</f>
        <v>40534.25</v>
      </c>
      <c r="O168" s="10">
        <f>(((M168/60)/60)/24)+DATE(1970,1,1)</f>
        <v>40538.25</v>
      </c>
      <c r="P168" t="b">
        <v>0</v>
      </c>
      <c r="Q168" t="b">
        <v>0</v>
      </c>
      <c r="R168" t="s">
        <v>2054</v>
      </c>
      <c r="S168" t="s">
        <v>2055</v>
      </c>
      <c r="T168" t="s">
        <v>122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5">
        <f>E169/D169</f>
        <v>4.155384615384615</v>
      </c>
      <c r="H169" s="6">
        <f>AVERAGE(E169/I169,FALSE)</f>
        <v>37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0">
        <f>(((L169/60)/60)/24)+DATE(1970,1,1)</f>
        <v>41435.208333333336</v>
      </c>
      <c r="O169" s="10">
        <f>(((M169/60)/60)/24)+DATE(1970,1,1)</f>
        <v>41445.208333333336</v>
      </c>
      <c r="P169" t="b">
        <v>0</v>
      </c>
      <c r="Q169" t="b">
        <v>0</v>
      </c>
      <c r="R169" t="s">
        <v>2039</v>
      </c>
      <c r="S169" t="s">
        <v>2040</v>
      </c>
      <c r="T169" t="s">
        <v>33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5">
        <f>E170/D170</f>
        <v>0.3130913348946136</v>
      </c>
      <c r="H170" s="6">
        <f>AVERAGE(E170/I170,FALSE)</f>
        <v>20.998429319371727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0">
        <f>(((L170/60)/60)/24)+DATE(1970,1,1)</f>
        <v>43518.25</v>
      </c>
      <c r="O170" s="10">
        <f>(((M170/60)/60)/24)+DATE(1970,1,1)</f>
        <v>43541.208333333328</v>
      </c>
      <c r="P170" t="b">
        <v>0</v>
      </c>
      <c r="Q170" t="b">
        <v>1</v>
      </c>
      <c r="R170" t="s">
        <v>2035</v>
      </c>
      <c r="S170" t="s">
        <v>2045</v>
      </c>
      <c r="T170" t="s">
        <v>60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5">
        <f>E171/D171</f>
        <v>4.240815450643777</v>
      </c>
      <c r="H171" s="6">
        <f>AVERAGE(E171/I171,FALSE)</f>
        <v>38.994080505130228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0">
        <f>(((L171/60)/60)/24)+DATE(1970,1,1)</f>
        <v>41077.208333333336</v>
      </c>
      <c r="O171" s="10">
        <f>(((M171/60)/60)/24)+DATE(1970,1,1)</f>
        <v>41105.208333333336</v>
      </c>
      <c r="P171" t="b">
        <v>0</v>
      </c>
      <c r="Q171" t="b">
        <v>1</v>
      </c>
      <c r="R171" t="s">
        <v>2041</v>
      </c>
      <c r="S171" t="s">
        <v>2052</v>
      </c>
      <c r="T171" t="s">
        <v>100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5">
        <f>E172/D172</f>
        <v>2.9388623072833599E-2</v>
      </c>
      <c r="H172" s="6">
        <f>AVERAGE(E172/I172,FALSE)</f>
        <v>41.253731343283583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0">
        <f>(((L172/60)/60)/24)+DATE(1970,1,1)</f>
        <v>42950.208333333328</v>
      </c>
      <c r="O172" s="10">
        <f>(((M172/60)/60)/24)+DATE(1970,1,1)</f>
        <v>42957.208333333328</v>
      </c>
      <c r="P172" t="b">
        <v>0</v>
      </c>
      <c r="Q172" t="b">
        <v>0</v>
      </c>
      <c r="R172" t="s">
        <v>2035</v>
      </c>
      <c r="S172" t="s">
        <v>2045</v>
      </c>
      <c r="T172" t="s">
        <v>60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5">
        <f>E173/D173</f>
        <v>0.1063265306122449</v>
      </c>
      <c r="H173" s="6">
        <f>AVERAGE(E173/I173,FALSE)</f>
        <v>52.1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0">
        <f>(((L173/60)/60)/24)+DATE(1970,1,1)</f>
        <v>41718.208333333336</v>
      </c>
      <c r="O173" s="10">
        <f>(((M173/60)/60)/24)+DATE(1970,1,1)</f>
        <v>41740.208333333336</v>
      </c>
      <c r="P173" t="b">
        <v>0</v>
      </c>
      <c r="Q173" t="b">
        <v>0</v>
      </c>
      <c r="R173" t="s">
        <v>2047</v>
      </c>
      <c r="S173" t="s">
        <v>2059</v>
      </c>
      <c r="T173" t="s">
        <v>206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5">
        <f>E174/D174</f>
        <v>0.82874999999999999</v>
      </c>
      <c r="H174" s="6">
        <f>AVERAGE(E174/I174,FALSE)</f>
        <v>12.75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0">
        <f>(((L174/60)/60)/24)+DATE(1970,1,1)</f>
        <v>41839.208333333336</v>
      </c>
      <c r="O174" s="10">
        <f>(((M174/60)/60)/24)+DATE(1970,1,1)</f>
        <v>41854.208333333336</v>
      </c>
      <c r="P174" t="b">
        <v>0</v>
      </c>
      <c r="Q174" t="b">
        <v>1</v>
      </c>
      <c r="R174" t="s">
        <v>2041</v>
      </c>
      <c r="S174" t="s">
        <v>2042</v>
      </c>
      <c r="T174" t="s">
        <v>42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5">
        <f>E175/D175</f>
        <v>1.6301447776628748</v>
      </c>
      <c r="H175" s="6">
        <f>AVERAGE(E175/I175,FALSE)</f>
        <v>50.491672005124919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0">
        <f>(((L175/60)/60)/24)+DATE(1970,1,1)</f>
        <v>41412.208333333336</v>
      </c>
      <c r="O175" s="10">
        <f>(((M175/60)/60)/24)+DATE(1970,1,1)</f>
        <v>41418.208333333336</v>
      </c>
      <c r="P175" t="b">
        <v>0</v>
      </c>
      <c r="Q175" t="b">
        <v>0</v>
      </c>
      <c r="R175" t="s">
        <v>2039</v>
      </c>
      <c r="S175" t="s">
        <v>2040</v>
      </c>
      <c r="T175" t="s">
        <v>33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5">
        <f>E176/D176</f>
        <v>8.9466666666666672</v>
      </c>
      <c r="H176" s="6">
        <f>AVERAGE(E176/I176,FALSE)</f>
        <v>55.916666666666664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0">
        <f>(((L176/60)/60)/24)+DATE(1970,1,1)</f>
        <v>42282.208333333328</v>
      </c>
      <c r="O176" s="10">
        <f>(((M176/60)/60)/24)+DATE(1970,1,1)</f>
        <v>42283.208333333328</v>
      </c>
      <c r="P176" t="b">
        <v>0</v>
      </c>
      <c r="Q176" t="b">
        <v>1</v>
      </c>
      <c r="R176" t="s">
        <v>2037</v>
      </c>
      <c r="S176" t="s">
        <v>2046</v>
      </c>
      <c r="T176" t="s">
        <v>65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5">
        <f>E177/D177</f>
        <v>0.26191501103752757</v>
      </c>
      <c r="H177" s="6">
        <f>AVERAGE(E177/I177,FALSE)</f>
        <v>20.999557522123894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0">
        <f>(((L177/60)/60)/24)+DATE(1970,1,1)</f>
        <v>42613.208333333328</v>
      </c>
      <c r="O177" s="10">
        <f>(((M177/60)/60)/24)+DATE(1970,1,1)</f>
        <v>42632.208333333328</v>
      </c>
      <c r="P177" t="b">
        <v>0</v>
      </c>
      <c r="Q177" t="b">
        <v>0</v>
      </c>
      <c r="R177" t="s">
        <v>2039</v>
      </c>
      <c r="S177" t="s">
        <v>2040</v>
      </c>
      <c r="T177" t="s">
        <v>33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5">
        <f>E178/D178</f>
        <v>0.74834782608695649</v>
      </c>
      <c r="H178" s="6">
        <f>AVERAGE(E178/I178,FALSE)</f>
        <v>55.025575447570333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0">
        <f>(((L178/60)/60)/24)+DATE(1970,1,1)</f>
        <v>42616.208333333328</v>
      </c>
      <c r="O178" s="10">
        <f>(((M178/60)/60)/24)+DATE(1970,1,1)</f>
        <v>42625.208333333328</v>
      </c>
      <c r="P178" t="b">
        <v>0</v>
      </c>
      <c r="Q178" t="b">
        <v>0</v>
      </c>
      <c r="R178" t="s">
        <v>2039</v>
      </c>
      <c r="S178" t="s">
        <v>2040</v>
      </c>
      <c r="T178" t="s">
        <v>33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5">
        <f>E179/D179</f>
        <v>4.1647680412371137</v>
      </c>
      <c r="H179" s="6">
        <f>AVERAGE(E179/I179,FALSE)</f>
        <v>29.498539612997444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0">
        <f>(((L179/60)/60)/24)+DATE(1970,1,1)</f>
        <v>40497.25</v>
      </c>
      <c r="O179" s="10">
        <f>(((M179/60)/60)/24)+DATE(1970,1,1)</f>
        <v>40522.25</v>
      </c>
      <c r="P179" t="b">
        <v>0</v>
      </c>
      <c r="Q179" t="b">
        <v>0</v>
      </c>
      <c r="R179" t="s">
        <v>2039</v>
      </c>
      <c r="S179" t="s">
        <v>2040</v>
      </c>
      <c r="T179" t="s">
        <v>33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5">
        <f>E180/D180</f>
        <v>0.96208333333333329</v>
      </c>
      <c r="H180" s="6">
        <f>AVERAGE(E180/I180,FALSE)</f>
        <v>16.492857142857144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0">
        <f>(((L180/60)/60)/24)+DATE(1970,1,1)</f>
        <v>42999.208333333328</v>
      </c>
      <c r="O180" s="10">
        <f>(((M180/60)/60)/24)+DATE(1970,1,1)</f>
        <v>43008.208333333328</v>
      </c>
      <c r="P180" t="b">
        <v>0</v>
      </c>
      <c r="Q180" t="b">
        <v>0</v>
      </c>
      <c r="R180" t="s">
        <v>2033</v>
      </c>
      <c r="S180" t="s">
        <v>2034</v>
      </c>
      <c r="T180" t="s">
        <v>17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5">
        <f>E181/D181</f>
        <v>3.5771910112359548</v>
      </c>
      <c r="H181" s="6">
        <f>AVERAGE(E181/I181,FALSE)</f>
        <v>22.502827254735653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0">
        <f>(((L181/60)/60)/24)+DATE(1970,1,1)</f>
        <v>41350.208333333336</v>
      </c>
      <c r="O181" s="10">
        <f>(((M181/60)/60)/24)+DATE(1970,1,1)</f>
        <v>41351.208333333336</v>
      </c>
      <c r="P181" t="b">
        <v>0</v>
      </c>
      <c r="Q181" t="b">
        <v>1</v>
      </c>
      <c r="R181" t="s">
        <v>2039</v>
      </c>
      <c r="S181" t="s">
        <v>2040</v>
      </c>
      <c r="T181" t="s">
        <v>33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5">
        <f>E182/D182</f>
        <v>3.0845714285714285</v>
      </c>
      <c r="H182" s="6">
        <f>AVERAGE(E182/I182,FALSE)</f>
        <v>40.990982439487425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0">
        <f>(((L182/60)/60)/24)+DATE(1970,1,1)</f>
        <v>40259.208333333336</v>
      </c>
      <c r="O182" s="10">
        <f>(((M182/60)/60)/24)+DATE(1970,1,1)</f>
        <v>40264.208333333336</v>
      </c>
      <c r="P182" t="b">
        <v>0</v>
      </c>
      <c r="Q182" t="b">
        <v>0</v>
      </c>
      <c r="R182" t="s">
        <v>2037</v>
      </c>
      <c r="S182" t="s">
        <v>2046</v>
      </c>
      <c r="T182" t="s">
        <v>65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5">
        <f>E183/D183</f>
        <v>0.61802325581395345</v>
      </c>
      <c r="H183" s="6">
        <f>AVERAGE(E183/I183,FALSE)</f>
        <v>19.540441176470587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0">
        <f>(((L183/60)/60)/24)+DATE(1970,1,1)</f>
        <v>43012.208333333328</v>
      </c>
      <c r="O183" s="10">
        <f>(((M183/60)/60)/24)+DATE(1970,1,1)</f>
        <v>43030.208333333328</v>
      </c>
      <c r="P183" t="b">
        <v>0</v>
      </c>
      <c r="Q183" t="b">
        <v>0</v>
      </c>
      <c r="R183" t="s">
        <v>2037</v>
      </c>
      <c r="S183" t="s">
        <v>2038</v>
      </c>
      <c r="T183" t="s">
        <v>28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5">
        <f>E184/D184</f>
        <v>7.2232472324723247</v>
      </c>
      <c r="H184" s="6">
        <f>AVERAGE(E184/I184,FALSE)</f>
        <v>29.498191681735985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0">
        <f>(((L184/60)/60)/24)+DATE(1970,1,1)</f>
        <v>43631.208333333328</v>
      </c>
      <c r="O184" s="10">
        <f>(((M184/60)/60)/24)+DATE(1970,1,1)</f>
        <v>43647.208333333328</v>
      </c>
      <c r="P184" t="b">
        <v>0</v>
      </c>
      <c r="Q184" t="b">
        <v>0</v>
      </c>
      <c r="R184" t="s">
        <v>2039</v>
      </c>
      <c r="S184" t="s">
        <v>2040</v>
      </c>
      <c r="T184" t="s">
        <v>33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5">
        <f>E185/D185</f>
        <v>0.69117647058823528</v>
      </c>
      <c r="H185" s="6">
        <f>AVERAGE(E185/I185,FALSE)</f>
        <v>20.494186046511629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0">
        <f>(((L185/60)/60)/24)+DATE(1970,1,1)</f>
        <v>40430.208333333336</v>
      </c>
      <c r="O185" s="10">
        <f>(((M185/60)/60)/24)+DATE(1970,1,1)</f>
        <v>40443.208333333336</v>
      </c>
      <c r="P185" t="b">
        <v>0</v>
      </c>
      <c r="Q185" t="b">
        <v>0</v>
      </c>
      <c r="R185" t="s">
        <v>2035</v>
      </c>
      <c r="S185" t="s">
        <v>2036</v>
      </c>
      <c r="T185" t="s">
        <v>23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5">
        <f>E186/D186</f>
        <v>2.9305555555555554</v>
      </c>
      <c r="H186" s="6">
        <f>AVERAGE(E186/I186,FALSE)</f>
        <v>15.514705882352942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0">
        <f>(((L186/60)/60)/24)+DATE(1970,1,1)</f>
        <v>43588.208333333328</v>
      </c>
      <c r="O186" s="10">
        <f>(((M186/60)/60)/24)+DATE(1970,1,1)</f>
        <v>43589.208333333328</v>
      </c>
      <c r="P186" t="b">
        <v>0</v>
      </c>
      <c r="Q186" t="b">
        <v>0</v>
      </c>
      <c r="R186" t="s">
        <v>2039</v>
      </c>
      <c r="S186" t="s">
        <v>2040</v>
      </c>
      <c r="T186" t="s">
        <v>33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5">
        <f>E187/D187</f>
        <v>0.71799999999999997</v>
      </c>
      <c r="H187" s="6">
        <f>AVERAGE(E187/I187,FALSE)</f>
        <v>18.894736842105264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0">
        <f>(((L187/60)/60)/24)+DATE(1970,1,1)</f>
        <v>43233.208333333328</v>
      </c>
      <c r="O187" s="10">
        <f>(((M187/60)/60)/24)+DATE(1970,1,1)</f>
        <v>43244.208333333328</v>
      </c>
      <c r="P187" t="b">
        <v>0</v>
      </c>
      <c r="Q187" t="b">
        <v>0</v>
      </c>
      <c r="R187" t="s">
        <v>2041</v>
      </c>
      <c r="S187" t="s">
        <v>2060</v>
      </c>
      <c r="T187" t="s">
        <v>269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5">
        <f>E188/D188</f>
        <v>0.31934684684684683</v>
      </c>
      <c r="H188" s="6">
        <f>AVERAGE(E188/I188,FALSE)</f>
        <v>16.003386004514674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0">
        <f>(((L188/60)/60)/24)+DATE(1970,1,1)</f>
        <v>41782.208333333336</v>
      </c>
      <c r="O188" s="10">
        <f>(((M188/60)/60)/24)+DATE(1970,1,1)</f>
        <v>41797.208333333336</v>
      </c>
      <c r="P188" t="b">
        <v>0</v>
      </c>
      <c r="Q188" t="b">
        <v>0</v>
      </c>
      <c r="R188" t="s">
        <v>2039</v>
      </c>
      <c r="S188" t="s">
        <v>2040</v>
      </c>
      <c r="T188" t="s">
        <v>33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5">
        <f>E189/D189</f>
        <v>2.2987375415282392</v>
      </c>
      <c r="H189" s="6">
        <f>AVERAGE(E189/I189,FALSE)</f>
        <v>47.983356449375869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0">
        <f>(((L189/60)/60)/24)+DATE(1970,1,1)</f>
        <v>41328.25</v>
      </c>
      <c r="O189" s="10">
        <f>(((M189/60)/60)/24)+DATE(1970,1,1)</f>
        <v>41356.208333333336</v>
      </c>
      <c r="P189" t="b">
        <v>0</v>
      </c>
      <c r="Q189" t="b">
        <v>1</v>
      </c>
      <c r="R189" t="s">
        <v>2041</v>
      </c>
      <c r="S189" t="s">
        <v>2052</v>
      </c>
      <c r="T189" t="s">
        <v>100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5">
        <f>E190/D190</f>
        <v>0.3201219512195122</v>
      </c>
      <c r="H190" s="6">
        <f>AVERAGE(E190/I190,FALSE)</f>
        <v>37.5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0">
        <f>(((L190/60)/60)/24)+DATE(1970,1,1)</f>
        <v>41975.25</v>
      </c>
      <c r="O190" s="10">
        <f>(((M190/60)/60)/24)+DATE(1970,1,1)</f>
        <v>41976.25</v>
      </c>
      <c r="P190" t="b">
        <v>0</v>
      </c>
      <c r="Q190" t="b">
        <v>0</v>
      </c>
      <c r="R190" t="s">
        <v>2039</v>
      </c>
      <c r="S190" t="s">
        <v>2040</v>
      </c>
      <c r="T190" t="s">
        <v>33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5">
        <f>E191/D191</f>
        <v>0.23525352848928385</v>
      </c>
      <c r="H191" s="6">
        <f>AVERAGE(E191/I191,FALSE)</f>
        <v>51.024943310657598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0">
        <f>(((L191/60)/60)/24)+DATE(1970,1,1)</f>
        <v>42433.25</v>
      </c>
      <c r="O191" s="10">
        <f>(((M191/60)/60)/24)+DATE(1970,1,1)</f>
        <v>42433.25</v>
      </c>
      <c r="P191" t="b">
        <v>0</v>
      </c>
      <c r="Q191" t="b">
        <v>0</v>
      </c>
      <c r="R191" t="s">
        <v>2039</v>
      </c>
      <c r="S191" t="s">
        <v>2040</v>
      </c>
      <c r="T191" t="s">
        <v>33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5">
        <f>E192/D192</f>
        <v>0.68594594594594593</v>
      </c>
      <c r="H192" s="6">
        <f>AVERAGE(E192/I192,FALSE)</f>
        <v>52.875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0">
        <f>(((L192/60)/60)/24)+DATE(1970,1,1)</f>
        <v>41429.208333333336</v>
      </c>
      <c r="O192" s="10">
        <f>(((M192/60)/60)/24)+DATE(1970,1,1)</f>
        <v>41430.208333333336</v>
      </c>
      <c r="P192" t="b">
        <v>0</v>
      </c>
      <c r="Q192" t="b">
        <v>1</v>
      </c>
      <c r="R192" t="s">
        <v>2039</v>
      </c>
      <c r="S192" t="s">
        <v>2040</v>
      </c>
      <c r="T192" t="s">
        <v>33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5">
        <f>E193/D193</f>
        <v>0.37952380952380954</v>
      </c>
      <c r="H193" s="6">
        <f>AVERAGE(E193/I193,FALSE)</f>
        <v>18.534883720930232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0">
        <f>(((L193/60)/60)/24)+DATE(1970,1,1)</f>
        <v>43536.208333333328</v>
      </c>
      <c r="O193" s="10">
        <f>(((M193/60)/60)/24)+DATE(1970,1,1)</f>
        <v>43539.208333333328</v>
      </c>
      <c r="P193" t="b">
        <v>0</v>
      </c>
      <c r="Q193" t="b">
        <v>0</v>
      </c>
      <c r="R193" t="s">
        <v>2039</v>
      </c>
      <c r="S193" t="s">
        <v>2040</v>
      </c>
      <c r="T193" t="s">
        <v>33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5">
        <f>E194/D194</f>
        <v>0.19992957746478873</v>
      </c>
      <c r="H194" s="6">
        <f>AVERAGE(E194/I194,FALSE)</f>
        <v>17.52469135802469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0">
        <f>(((L194/60)/60)/24)+DATE(1970,1,1)</f>
        <v>41817.208333333336</v>
      </c>
      <c r="O194" s="10">
        <f>(((M194/60)/60)/24)+DATE(1970,1,1)</f>
        <v>41821.208333333336</v>
      </c>
      <c r="P194" t="b">
        <v>0</v>
      </c>
      <c r="Q194" t="b">
        <v>0</v>
      </c>
      <c r="R194" t="s">
        <v>2035</v>
      </c>
      <c r="S194" t="s">
        <v>2036</v>
      </c>
      <c r="T194" t="s">
        <v>23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5">
        <f>E195/D195</f>
        <v>0.45636363636363636</v>
      </c>
      <c r="H195" s="6">
        <f>AVERAGE(E195/I195,FALSE)</f>
        <v>23.169230769230769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0">
        <f>(((L195/60)/60)/24)+DATE(1970,1,1)</f>
        <v>43198.208333333328</v>
      </c>
      <c r="O195" s="10">
        <f>(((M195/60)/60)/24)+DATE(1970,1,1)</f>
        <v>43202.208333333328</v>
      </c>
      <c r="P195" t="b">
        <v>1</v>
      </c>
      <c r="Q195" t="b">
        <v>0</v>
      </c>
      <c r="R195" t="s">
        <v>2035</v>
      </c>
      <c r="S195" t="s">
        <v>2045</v>
      </c>
      <c r="T195" t="s">
        <v>60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5">
        <f>E196/D196</f>
        <v>1.227605633802817</v>
      </c>
      <c r="H196" s="6">
        <f>AVERAGE(E196/I196,FALSE)</f>
        <v>34.587301587301589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0">
        <f>(((L196/60)/60)/24)+DATE(1970,1,1)</f>
        <v>42261.208333333328</v>
      </c>
      <c r="O196" s="10">
        <f>(((M196/60)/60)/24)+DATE(1970,1,1)</f>
        <v>42277.208333333328</v>
      </c>
      <c r="P196" t="b">
        <v>0</v>
      </c>
      <c r="Q196" t="b">
        <v>0</v>
      </c>
      <c r="R196" t="s">
        <v>2035</v>
      </c>
      <c r="S196" t="s">
        <v>2057</v>
      </c>
      <c r="T196" t="s">
        <v>148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5">
        <f>E197/D197</f>
        <v>3.61753164556962</v>
      </c>
      <c r="H197" s="6">
        <f>AVERAGE(E197/I197,FALSE)</f>
        <v>54.539122137404583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0">
        <f>(((L197/60)/60)/24)+DATE(1970,1,1)</f>
        <v>43310.208333333328</v>
      </c>
      <c r="O197" s="10">
        <f>(((M197/60)/60)/24)+DATE(1970,1,1)</f>
        <v>43317.208333333328</v>
      </c>
      <c r="P197" t="b">
        <v>0</v>
      </c>
      <c r="Q197" t="b">
        <v>0</v>
      </c>
      <c r="R197" t="s">
        <v>2035</v>
      </c>
      <c r="S197" t="s">
        <v>2043</v>
      </c>
      <c r="T197" t="s">
        <v>50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5">
        <f>E198/D198</f>
        <v>0.63146341463414635</v>
      </c>
      <c r="H198" s="6">
        <f>AVERAGE(E198/I198,FALSE)</f>
        <v>25.89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0">
        <f>(((L198/60)/60)/24)+DATE(1970,1,1)</f>
        <v>42616.208333333328</v>
      </c>
      <c r="O198" s="10">
        <f>(((M198/60)/60)/24)+DATE(1970,1,1)</f>
        <v>42635.208333333328</v>
      </c>
      <c r="P198" t="b">
        <v>0</v>
      </c>
      <c r="Q198" t="b">
        <v>0</v>
      </c>
      <c r="R198" t="s">
        <v>2037</v>
      </c>
      <c r="S198" t="s">
        <v>2046</v>
      </c>
      <c r="T198" t="s">
        <v>65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5">
        <f>E199/D199</f>
        <v>2.9820475319926874</v>
      </c>
      <c r="H199" s="6">
        <f>AVERAGE(E199/I199,FALSE)</f>
        <v>41.005027652086476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0">
        <f>(((L199/60)/60)/24)+DATE(1970,1,1)</f>
        <v>42909.208333333328</v>
      </c>
      <c r="O199" s="10">
        <f>(((M199/60)/60)/24)+DATE(1970,1,1)</f>
        <v>42923.208333333328</v>
      </c>
      <c r="P199" t="b">
        <v>0</v>
      </c>
      <c r="Q199" t="b">
        <v>0</v>
      </c>
      <c r="R199" t="s">
        <v>2041</v>
      </c>
      <c r="S199" t="s">
        <v>2044</v>
      </c>
      <c r="T199" t="s">
        <v>53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5">
        <f>E200/D200</f>
        <v>9.5585443037974685E-2</v>
      </c>
      <c r="H200" s="6">
        <f>AVERAGE(E200/I200,FALSE)</f>
        <v>17.979166666666668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0">
        <f>(((L200/60)/60)/24)+DATE(1970,1,1)</f>
        <v>40396.208333333336</v>
      </c>
      <c r="O200" s="10">
        <f>(((M200/60)/60)/24)+DATE(1970,1,1)</f>
        <v>40425.208333333336</v>
      </c>
      <c r="P200" t="b">
        <v>0</v>
      </c>
      <c r="Q200" t="b">
        <v>0</v>
      </c>
      <c r="R200" t="s">
        <v>2035</v>
      </c>
      <c r="S200" t="s">
        <v>2043</v>
      </c>
      <c r="T200" t="s">
        <v>50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5">
        <f>E201/D201</f>
        <v>0.5377777777777778</v>
      </c>
      <c r="H201" s="6">
        <f>AVERAGE(E201/I201,FALSE)</f>
        <v>37.230769230769234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0">
        <f>(((L201/60)/60)/24)+DATE(1970,1,1)</f>
        <v>42192.208333333328</v>
      </c>
      <c r="O201" s="10">
        <f>(((M201/60)/60)/24)+DATE(1970,1,1)</f>
        <v>42196.208333333328</v>
      </c>
      <c r="P201" t="b">
        <v>0</v>
      </c>
      <c r="Q201" t="b">
        <v>0</v>
      </c>
      <c r="R201" t="s">
        <v>2035</v>
      </c>
      <c r="S201" t="s">
        <v>2036</v>
      </c>
      <c r="T201" t="s">
        <v>23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5">
        <f>E202/D202</f>
        <v>0.02</v>
      </c>
      <c r="H202" s="6">
        <f>AVERAGE(E202/I202,FALSE)</f>
        <v>1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0">
        <f>(((L202/60)/60)/24)+DATE(1970,1,1)</f>
        <v>40262.208333333336</v>
      </c>
      <c r="O202" s="10">
        <f>(((M202/60)/60)/24)+DATE(1970,1,1)</f>
        <v>40273.208333333336</v>
      </c>
      <c r="P202" t="b">
        <v>0</v>
      </c>
      <c r="Q202" t="b">
        <v>0</v>
      </c>
      <c r="R202" t="s">
        <v>2039</v>
      </c>
      <c r="S202" t="s">
        <v>2040</v>
      </c>
      <c r="T202" t="s">
        <v>33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5">
        <f>E203/D203</f>
        <v>6.8119047619047617</v>
      </c>
      <c r="H203" s="6">
        <f>AVERAGE(E203/I203,FALSE)</f>
        <v>45.557324840764331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0">
        <f>(((L203/60)/60)/24)+DATE(1970,1,1)</f>
        <v>41845.208333333336</v>
      </c>
      <c r="O203" s="10">
        <f>(((M203/60)/60)/24)+DATE(1970,1,1)</f>
        <v>41863.208333333336</v>
      </c>
      <c r="P203" t="b">
        <v>0</v>
      </c>
      <c r="Q203" t="b">
        <v>0</v>
      </c>
      <c r="R203" t="s">
        <v>2037</v>
      </c>
      <c r="S203" t="s">
        <v>2038</v>
      </c>
      <c r="T203" t="s">
        <v>28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5">
        <f>E204/D204</f>
        <v>0.78831325301204824</v>
      </c>
      <c r="H204" s="6">
        <f>AVERAGE(E204/I204,FALSE)</f>
        <v>39.896341463414636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0">
        <f>(((L204/60)/60)/24)+DATE(1970,1,1)</f>
        <v>40818.208333333336</v>
      </c>
      <c r="O204" s="10">
        <f>(((M204/60)/60)/24)+DATE(1970,1,1)</f>
        <v>40822.208333333336</v>
      </c>
      <c r="P204" t="b">
        <v>0</v>
      </c>
      <c r="Q204" t="b">
        <v>0</v>
      </c>
      <c r="R204" t="s">
        <v>2033</v>
      </c>
      <c r="S204" t="s">
        <v>2034</v>
      </c>
      <c r="T204" t="s">
        <v>17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5">
        <f>E205/D205</f>
        <v>1.3440792216817234</v>
      </c>
      <c r="H205" s="6">
        <f>AVERAGE(E205/I205,FALSE)</f>
        <v>21.499888839484214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0">
        <f>(((L205/60)/60)/24)+DATE(1970,1,1)</f>
        <v>42752.25</v>
      </c>
      <c r="O205" s="10">
        <f>(((M205/60)/60)/24)+DATE(1970,1,1)</f>
        <v>42754.25</v>
      </c>
      <c r="P205" t="b">
        <v>0</v>
      </c>
      <c r="Q205" t="b">
        <v>0</v>
      </c>
      <c r="R205" t="s">
        <v>2039</v>
      </c>
      <c r="S205" t="s">
        <v>2040</v>
      </c>
      <c r="T205" t="s">
        <v>33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5">
        <f>E206/D206</f>
        <v>3.372E-2</v>
      </c>
      <c r="H206" s="6">
        <f>AVERAGE(E206/I206,FALSE)</f>
        <v>31.612500000000001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0">
        <f>(((L206/60)/60)/24)+DATE(1970,1,1)</f>
        <v>40636.208333333336</v>
      </c>
      <c r="O206" s="10">
        <f>(((M206/60)/60)/24)+DATE(1970,1,1)</f>
        <v>40646.208333333336</v>
      </c>
      <c r="P206" t="b">
        <v>0</v>
      </c>
      <c r="Q206" t="b">
        <v>0</v>
      </c>
      <c r="R206" t="s">
        <v>2035</v>
      </c>
      <c r="S206" t="s">
        <v>2058</v>
      </c>
      <c r="T206" t="s">
        <v>159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5">
        <f>E207/D207</f>
        <v>4.3184615384615386</v>
      </c>
      <c r="H207" s="6">
        <f>AVERAGE(E207/I207,FALSE)</f>
        <v>35.087499999999999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0">
        <f>(((L207/60)/60)/24)+DATE(1970,1,1)</f>
        <v>43390.208333333328</v>
      </c>
      <c r="O207" s="10">
        <f>(((M207/60)/60)/24)+DATE(1970,1,1)</f>
        <v>43402.208333333328</v>
      </c>
      <c r="P207" t="b">
        <v>1</v>
      </c>
      <c r="Q207" t="b">
        <v>0</v>
      </c>
      <c r="R207" t="s">
        <v>2039</v>
      </c>
      <c r="S207" t="s">
        <v>2040</v>
      </c>
      <c r="T207" t="s">
        <v>33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5">
        <f>E208/D208</f>
        <v>0.38844444444444443</v>
      </c>
      <c r="H208" s="6">
        <f>AVERAGE(E208/I208,FALSE)</f>
        <v>30.666666666666668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0">
        <f>(((L208/60)/60)/24)+DATE(1970,1,1)</f>
        <v>40236.25</v>
      </c>
      <c r="O208" s="10">
        <f>(((M208/60)/60)/24)+DATE(1970,1,1)</f>
        <v>40245.25</v>
      </c>
      <c r="P208" t="b">
        <v>0</v>
      </c>
      <c r="Q208" t="b">
        <v>0</v>
      </c>
      <c r="R208" t="s">
        <v>2047</v>
      </c>
      <c r="S208" t="s">
        <v>2053</v>
      </c>
      <c r="T208" t="s">
        <v>119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5">
        <f>E209/D209</f>
        <v>4.2569999999999997</v>
      </c>
      <c r="H209" s="6">
        <f>AVERAGE(E209/I209,FALSE)</f>
        <v>49.5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0">
        <f>(((L209/60)/60)/24)+DATE(1970,1,1)</f>
        <v>43340.208333333328</v>
      </c>
      <c r="O209" s="10">
        <f>(((M209/60)/60)/24)+DATE(1970,1,1)</f>
        <v>43360.208333333328</v>
      </c>
      <c r="P209" t="b">
        <v>0</v>
      </c>
      <c r="Q209" t="b">
        <v>1</v>
      </c>
      <c r="R209" t="s">
        <v>2035</v>
      </c>
      <c r="S209" t="s">
        <v>2036</v>
      </c>
      <c r="T209" t="s">
        <v>23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5">
        <f>E210/D210</f>
        <v>1.0112239715591671</v>
      </c>
      <c r="H210" s="6">
        <f>AVERAGE(E210/I210,FALSE)</f>
        <v>48.492450073063807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0">
        <f>(((L210/60)/60)/24)+DATE(1970,1,1)</f>
        <v>43048.25</v>
      </c>
      <c r="O210" s="10">
        <f>(((M210/60)/60)/24)+DATE(1970,1,1)</f>
        <v>43072.25</v>
      </c>
      <c r="P210" t="b">
        <v>0</v>
      </c>
      <c r="Q210" t="b">
        <v>0</v>
      </c>
      <c r="R210" t="s">
        <v>2041</v>
      </c>
      <c r="S210" t="s">
        <v>2042</v>
      </c>
      <c r="T210" t="s">
        <v>42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5">
        <f>E211/D211</f>
        <v>0.21188688946015424</v>
      </c>
      <c r="H211" s="6">
        <f>AVERAGE(E211/I211,FALSE)</f>
        <v>25.502475247524753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0">
        <f>(((L211/60)/60)/24)+DATE(1970,1,1)</f>
        <v>42496.208333333328</v>
      </c>
      <c r="O211" s="10">
        <f>(((M211/60)/60)/24)+DATE(1970,1,1)</f>
        <v>42503.208333333328</v>
      </c>
      <c r="P211" t="b">
        <v>0</v>
      </c>
      <c r="Q211" t="b">
        <v>0</v>
      </c>
      <c r="R211" t="s">
        <v>2041</v>
      </c>
      <c r="S211" t="s">
        <v>2042</v>
      </c>
      <c r="T211" t="s">
        <v>42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5">
        <f>E212/D212</f>
        <v>0.67425531914893622</v>
      </c>
      <c r="H212" s="6">
        <f>AVERAGE(E212/I212,FALSE)</f>
        <v>14.022123893805309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0">
        <f>(((L212/60)/60)/24)+DATE(1970,1,1)</f>
        <v>42797.25</v>
      </c>
      <c r="O212" s="10">
        <f>(((M212/60)/60)/24)+DATE(1970,1,1)</f>
        <v>42824.208333333328</v>
      </c>
      <c r="P212" t="b">
        <v>0</v>
      </c>
      <c r="Q212" t="b">
        <v>0</v>
      </c>
      <c r="R212" t="s">
        <v>2041</v>
      </c>
      <c r="S212" t="s">
        <v>2063</v>
      </c>
      <c r="T212" t="s">
        <v>474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5">
        <f>E213/D213</f>
        <v>0.9492337164750958</v>
      </c>
      <c r="H213" s="6">
        <f>AVERAGE(E213/I213,FALSE)</f>
        <v>30.492307692307691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0">
        <f>(((L213/60)/60)/24)+DATE(1970,1,1)</f>
        <v>41513.208333333336</v>
      </c>
      <c r="O213" s="10">
        <f>(((M213/60)/60)/24)+DATE(1970,1,1)</f>
        <v>41537.208333333336</v>
      </c>
      <c r="P213" t="b">
        <v>0</v>
      </c>
      <c r="Q213" t="b">
        <v>0</v>
      </c>
      <c r="R213" t="s">
        <v>2039</v>
      </c>
      <c r="S213" t="s">
        <v>2040</v>
      </c>
      <c r="T213" t="s">
        <v>33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5">
        <f>E214/D214</f>
        <v>1.5185185185185186</v>
      </c>
      <c r="H214" s="6">
        <f>AVERAGE(E214/I214,FALSE)</f>
        <v>36.607142857142854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0">
        <f>(((L214/60)/60)/24)+DATE(1970,1,1)</f>
        <v>43814.25</v>
      </c>
      <c r="O214" s="10">
        <f>(((M214/60)/60)/24)+DATE(1970,1,1)</f>
        <v>43860.25</v>
      </c>
      <c r="P214" t="b">
        <v>0</v>
      </c>
      <c r="Q214" t="b">
        <v>0</v>
      </c>
      <c r="R214" t="s">
        <v>2039</v>
      </c>
      <c r="S214" t="s">
        <v>2040</v>
      </c>
      <c r="T214" t="s">
        <v>33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5">
        <f>E215/D215</f>
        <v>1.9516382252559727</v>
      </c>
      <c r="H215" s="6">
        <f>AVERAGE(E215/I215,FALSE)</f>
        <v>19.998717649801819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0">
        <f>(((L215/60)/60)/24)+DATE(1970,1,1)</f>
        <v>40488.208333333336</v>
      </c>
      <c r="O215" s="10">
        <f>(((M215/60)/60)/24)+DATE(1970,1,1)</f>
        <v>40496.25</v>
      </c>
      <c r="P215" t="b">
        <v>0</v>
      </c>
      <c r="Q215" t="b">
        <v>1</v>
      </c>
      <c r="R215" t="s">
        <v>2035</v>
      </c>
      <c r="S215" t="s">
        <v>2045</v>
      </c>
      <c r="T215" t="s">
        <v>60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5">
        <f>E216/D216</f>
        <v>10.231428571428571</v>
      </c>
      <c r="H216" s="6">
        <f>AVERAGE(E216/I216,FALSE)</f>
        <v>43.406060606060606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0">
        <f>(((L216/60)/60)/24)+DATE(1970,1,1)</f>
        <v>40409.208333333336</v>
      </c>
      <c r="O216" s="10">
        <f>(((M216/60)/60)/24)+DATE(1970,1,1)</f>
        <v>40415.208333333336</v>
      </c>
      <c r="P216" t="b">
        <v>0</v>
      </c>
      <c r="Q216" t="b">
        <v>0</v>
      </c>
      <c r="R216" t="s">
        <v>2035</v>
      </c>
      <c r="S216" t="s">
        <v>2036</v>
      </c>
      <c r="T216" t="s">
        <v>23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5">
        <f>E217/D217</f>
        <v>3.8418367346938778E-2</v>
      </c>
      <c r="H217" s="6">
        <f>AVERAGE(E217/I217,FALSE)</f>
        <v>21.062937062937063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0">
        <f>(((L217/60)/60)/24)+DATE(1970,1,1)</f>
        <v>43509.25</v>
      </c>
      <c r="O217" s="10">
        <f>(((M217/60)/60)/24)+DATE(1970,1,1)</f>
        <v>43511.25</v>
      </c>
      <c r="P217" t="b">
        <v>0</v>
      </c>
      <c r="Q217" t="b">
        <v>0</v>
      </c>
      <c r="R217" t="s">
        <v>2039</v>
      </c>
      <c r="S217" t="s">
        <v>2040</v>
      </c>
      <c r="T217" t="s">
        <v>33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5">
        <f>E218/D218</f>
        <v>1.5507066557107643</v>
      </c>
      <c r="H218" s="6">
        <f>AVERAGE(E218/I218,FALSE)</f>
        <v>51.989256198347107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0">
        <f>(((L218/60)/60)/24)+DATE(1970,1,1)</f>
        <v>40869.25</v>
      </c>
      <c r="O218" s="10">
        <f>(((M218/60)/60)/24)+DATE(1970,1,1)</f>
        <v>40871.25</v>
      </c>
      <c r="P218" t="b">
        <v>0</v>
      </c>
      <c r="Q218" t="b">
        <v>0</v>
      </c>
      <c r="R218" t="s">
        <v>2039</v>
      </c>
      <c r="S218" t="s">
        <v>2040</v>
      </c>
      <c r="T218" t="s">
        <v>33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5">
        <f>E219/D219</f>
        <v>0.44753477588871715</v>
      </c>
      <c r="H219" s="6">
        <f>AVERAGE(E219/I219,FALSE)</f>
        <v>31.001605995717345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0">
        <f>(((L219/60)/60)/24)+DATE(1970,1,1)</f>
        <v>43583.208333333328</v>
      </c>
      <c r="O219" s="10">
        <f>(((M219/60)/60)/24)+DATE(1970,1,1)</f>
        <v>43592.208333333328</v>
      </c>
      <c r="P219" t="b">
        <v>0</v>
      </c>
      <c r="Q219" t="b">
        <v>0</v>
      </c>
      <c r="R219" t="s">
        <v>2041</v>
      </c>
      <c r="S219" t="s">
        <v>2063</v>
      </c>
      <c r="T219" t="s">
        <v>474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5">
        <f>E220/D220</f>
        <v>2.1594736842105262</v>
      </c>
      <c r="H220" s="6">
        <f>AVERAGE(E220/I220,FALSE)</f>
        <v>15.502518891687657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0">
        <f>(((L220/60)/60)/24)+DATE(1970,1,1)</f>
        <v>40858.25</v>
      </c>
      <c r="O220" s="10">
        <f>(((M220/60)/60)/24)+DATE(1970,1,1)</f>
        <v>40892.25</v>
      </c>
      <c r="P220" t="b">
        <v>0</v>
      </c>
      <c r="Q220" t="b">
        <v>1</v>
      </c>
      <c r="R220" t="s">
        <v>2041</v>
      </c>
      <c r="S220" t="s">
        <v>2052</v>
      </c>
      <c r="T220" t="s">
        <v>100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5">
        <f>E221/D221</f>
        <v>3.3212709832134291</v>
      </c>
      <c r="H221" s="6">
        <f>AVERAGE(E221/I221,FALSE)</f>
        <v>44.995776478232621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0">
        <f>(((L221/60)/60)/24)+DATE(1970,1,1)</f>
        <v>41137.208333333336</v>
      </c>
      <c r="O221" s="10">
        <f>(((M221/60)/60)/24)+DATE(1970,1,1)</f>
        <v>41149.208333333336</v>
      </c>
      <c r="P221" t="b">
        <v>0</v>
      </c>
      <c r="Q221" t="b">
        <v>0</v>
      </c>
      <c r="R221" t="s">
        <v>2041</v>
      </c>
      <c r="S221" t="s">
        <v>2049</v>
      </c>
      <c r="T221" t="s">
        <v>71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5">
        <f>E222/D222</f>
        <v>8.4430379746835441E-2</v>
      </c>
      <c r="H222" s="6">
        <f>AVERAGE(E222/I222,FALSE)</f>
        <v>19.617647058823529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0">
        <f>(((L222/60)/60)/24)+DATE(1970,1,1)</f>
        <v>40725.208333333336</v>
      </c>
      <c r="O222" s="10">
        <f>(((M222/60)/60)/24)+DATE(1970,1,1)</f>
        <v>40743.208333333336</v>
      </c>
      <c r="P222" t="b">
        <v>1</v>
      </c>
      <c r="Q222" t="b">
        <v>0</v>
      </c>
      <c r="R222" t="s">
        <v>2039</v>
      </c>
      <c r="S222" t="s">
        <v>2040</v>
      </c>
      <c r="T222" t="s">
        <v>33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5">
        <f>E223/D223</f>
        <v>0.9862551440329218</v>
      </c>
      <c r="H223" s="6">
        <f>AVERAGE(E223/I223,FALSE)</f>
        <v>27.496558054153283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0">
        <f>(((L223/60)/60)/24)+DATE(1970,1,1)</f>
        <v>41081.208333333336</v>
      </c>
      <c r="O223" s="10">
        <f>(((M223/60)/60)/24)+DATE(1970,1,1)</f>
        <v>41083.208333333336</v>
      </c>
      <c r="P223" t="b">
        <v>1</v>
      </c>
      <c r="Q223" t="b">
        <v>0</v>
      </c>
      <c r="R223" t="s">
        <v>2033</v>
      </c>
      <c r="S223" t="s">
        <v>2034</v>
      </c>
      <c r="T223" t="s">
        <v>17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5">
        <f>E224/D224</f>
        <v>1.3797916666666667</v>
      </c>
      <c r="H224" s="6">
        <f>AVERAGE(E224/I224,FALSE)</f>
        <v>23.996376811594203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0">
        <f>(((L224/60)/60)/24)+DATE(1970,1,1)</f>
        <v>41914.208333333336</v>
      </c>
      <c r="O224" s="10">
        <f>(((M224/60)/60)/24)+DATE(1970,1,1)</f>
        <v>41915.208333333336</v>
      </c>
      <c r="P224" t="b">
        <v>0</v>
      </c>
      <c r="Q224" t="b">
        <v>0</v>
      </c>
      <c r="R224" t="s">
        <v>2054</v>
      </c>
      <c r="S224" t="s">
        <v>2055</v>
      </c>
      <c r="T224" t="s">
        <v>122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5">
        <f>E225/D225</f>
        <v>0.93810996563573879</v>
      </c>
      <c r="H225" s="6">
        <f>AVERAGE(E225/I225,FALSE)</f>
        <v>43.983351235230934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0">
        <f>(((L225/60)/60)/24)+DATE(1970,1,1)</f>
        <v>42445.208333333328</v>
      </c>
      <c r="O225" s="10">
        <f>(((M225/60)/60)/24)+DATE(1970,1,1)</f>
        <v>42459.208333333328</v>
      </c>
      <c r="P225" t="b">
        <v>0</v>
      </c>
      <c r="Q225" t="b">
        <v>0</v>
      </c>
      <c r="R225" t="s">
        <v>2039</v>
      </c>
      <c r="S225" t="s">
        <v>2040</v>
      </c>
      <c r="T225" t="s">
        <v>33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5">
        <f>E226/D226</f>
        <v>4.0363930885529156</v>
      </c>
      <c r="H226" s="6">
        <f>AVERAGE(E226/I226,FALSE)</f>
        <v>25.999582637729549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0">
        <f>(((L226/60)/60)/24)+DATE(1970,1,1)</f>
        <v>41906.208333333336</v>
      </c>
      <c r="O226" s="10">
        <f>(((M226/60)/60)/24)+DATE(1970,1,1)</f>
        <v>41951.25</v>
      </c>
      <c r="P226" t="b">
        <v>0</v>
      </c>
      <c r="Q226" t="b">
        <v>0</v>
      </c>
      <c r="R226" t="s">
        <v>2041</v>
      </c>
      <c r="S226" t="s">
        <v>2063</v>
      </c>
      <c r="T226" t="s">
        <v>474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5">
        <f>E227/D227</f>
        <v>2.6017404129793511</v>
      </c>
      <c r="H227" s="6">
        <f>AVERAGE(E227/I227,FALSE)</f>
        <v>14.999829931972789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0">
        <f>(((L227/60)/60)/24)+DATE(1970,1,1)</f>
        <v>41762.208333333336</v>
      </c>
      <c r="O227" s="10">
        <f>(((M227/60)/60)/24)+DATE(1970,1,1)</f>
        <v>41762.208333333336</v>
      </c>
      <c r="P227" t="b">
        <v>1</v>
      </c>
      <c r="Q227" t="b">
        <v>0</v>
      </c>
      <c r="R227" t="s">
        <v>2035</v>
      </c>
      <c r="S227" t="s">
        <v>2036</v>
      </c>
      <c r="T227" t="s">
        <v>23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5">
        <f>E228/D228</f>
        <v>3.6663333333333332</v>
      </c>
      <c r="H228" s="6">
        <f>AVERAGE(E228/I228,FALSE)</f>
        <v>49.102678571428569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0">
        <f>(((L228/60)/60)/24)+DATE(1970,1,1)</f>
        <v>40276.208333333336</v>
      </c>
      <c r="O228" s="10">
        <f>(((M228/60)/60)/24)+DATE(1970,1,1)</f>
        <v>40313.208333333336</v>
      </c>
      <c r="P228" t="b">
        <v>0</v>
      </c>
      <c r="Q228" t="b">
        <v>0</v>
      </c>
      <c r="R228" t="s">
        <v>2054</v>
      </c>
      <c r="S228" t="s">
        <v>2055</v>
      </c>
      <c r="T228" t="s">
        <v>122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5">
        <f>E229/D229</f>
        <v>1.687208538587849</v>
      </c>
      <c r="H229" s="6">
        <f>AVERAGE(E229/I229,FALSE)</f>
        <v>54.480911983032875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0">
        <f>(((L229/60)/60)/24)+DATE(1970,1,1)</f>
        <v>42139.208333333328</v>
      </c>
      <c r="O229" s="10">
        <f>(((M229/60)/60)/24)+DATE(1970,1,1)</f>
        <v>42145.208333333328</v>
      </c>
      <c r="P229" t="b">
        <v>0</v>
      </c>
      <c r="Q229" t="b">
        <v>0</v>
      </c>
      <c r="R229" t="s">
        <v>2050</v>
      </c>
      <c r="S229" t="s">
        <v>2061</v>
      </c>
      <c r="T229" t="s">
        <v>292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5">
        <f>E230/D230</f>
        <v>1.1990717911530093</v>
      </c>
      <c r="H230" s="6">
        <f>AVERAGE(E230/I230,FALSE)</f>
        <v>33.499189627228525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0">
        <f>(((L230/60)/60)/24)+DATE(1970,1,1)</f>
        <v>42613.208333333328</v>
      </c>
      <c r="O230" s="10">
        <f>(((M230/60)/60)/24)+DATE(1970,1,1)</f>
        <v>42638.208333333328</v>
      </c>
      <c r="P230" t="b">
        <v>0</v>
      </c>
      <c r="Q230" t="b">
        <v>0</v>
      </c>
      <c r="R230" t="s">
        <v>2041</v>
      </c>
      <c r="S230" t="s">
        <v>2049</v>
      </c>
      <c r="T230" t="s">
        <v>71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5">
        <f>E231/D231</f>
        <v>1.936892523364486</v>
      </c>
      <c r="H231" s="6">
        <f>AVERAGE(E231/I231,FALSE)</f>
        <v>32.49666797334379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0">
        <f>(((L231/60)/60)/24)+DATE(1970,1,1)</f>
        <v>42887.208333333328</v>
      </c>
      <c r="O231" s="10">
        <f>(((M231/60)/60)/24)+DATE(1970,1,1)</f>
        <v>42935.208333333328</v>
      </c>
      <c r="P231" t="b">
        <v>0</v>
      </c>
      <c r="Q231" t="b">
        <v>1</v>
      </c>
      <c r="R231" t="s">
        <v>2050</v>
      </c>
      <c r="S231" t="s">
        <v>2061</v>
      </c>
      <c r="T231" t="s">
        <v>292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5">
        <f>E232/D232</f>
        <v>4.2016666666666671</v>
      </c>
      <c r="H232" s="6">
        <f>AVERAGE(E232/I232,FALSE)</f>
        <v>49.920792079207921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0">
        <f>(((L232/60)/60)/24)+DATE(1970,1,1)</f>
        <v>43805.25</v>
      </c>
      <c r="O232" s="10">
        <f>(((M232/60)/60)/24)+DATE(1970,1,1)</f>
        <v>43805.25</v>
      </c>
      <c r="P232" t="b">
        <v>0</v>
      </c>
      <c r="Q232" t="b">
        <v>0</v>
      </c>
      <c r="R232" t="s">
        <v>2050</v>
      </c>
      <c r="S232" t="s">
        <v>2051</v>
      </c>
      <c r="T232" t="s">
        <v>89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5">
        <f>E233/D233</f>
        <v>0.76708333333333334</v>
      </c>
      <c r="H233" s="6">
        <f>AVERAGE(E233/I233,FALSE)</f>
        <v>41.21641791044776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0">
        <f>(((L233/60)/60)/24)+DATE(1970,1,1)</f>
        <v>41415.208333333336</v>
      </c>
      <c r="O233" s="10">
        <f>(((M233/60)/60)/24)+DATE(1970,1,1)</f>
        <v>41473.208333333336</v>
      </c>
      <c r="P233" t="b">
        <v>0</v>
      </c>
      <c r="Q233" t="b">
        <v>0</v>
      </c>
      <c r="R233" t="s">
        <v>2039</v>
      </c>
      <c r="S233" t="s">
        <v>2040</v>
      </c>
      <c r="T233" t="s">
        <v>33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5">
        <f>E234/D234</f>
        <v>1.7126470588235294</v>
      </c>
      <c r="H234" s="6">
        <f>AVERAGE(E234/I234,FALSE)</f>
        <v>31.646739130434781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0">
        <f>(((L234/60)/60)/24)+DATE(1970,1,1)</f>
        <v>42576.208333333328</v>
      </c>
      <c r="O234" s="10">
        <f>(((M234/60)/60)/24)+DATE(1970,1,1)</f>
        <v>42577.208333333328</v>
      </c>
      <c r="P234" t="b">
        <v>0</v>
      </c>
      <c r="Q234" t="b">
        <v>0</v>
      </c>
      <c r="R234" t="s">
        <v>2039</v>
      </c>
      <c r="S234" t="s">
        <v>2040</v>
      </c>
      <c r="T234" t="s">
        <v>33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5">
        <f>E235/D235</f>
        <v>1.5789473684210527</v>
      </c>
      <c r="H235" s="6">
        <f>AVERAGE(E235/I235,FALSE)</f>
        <v>48.387096774193552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0">
        <f>(((L235/60)/60)/24)+DATE(1970,1,1)</f>
        <v>40706.208333333336</v>
      </c>
      <c r="O235" s="10">
        <f>(((M235/60)/60)/24)+DATE(1970,1,1)</f>
        <v>40722.208333333336</v>
      </c>
      <c r="P235" t="b">
        <v>0</v>
      </c>
      <c r="Q235" t="b">
        <v>0</v>
      </c>
      <c r="R235" t="s">
        <v>2041</v>
      </c>
      <c r="S235" t="s">
        <v>2049</v>
      </c>
      <c r="T235" t="s">
        <v>71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5">
        <f>E236/D236</f>
        <v>1.0908</v>
      </c>
      <c r="H236" s="6">
        <f>AVERAGE(E236/I236,FALSE)</f>
        <v>27.453020134228186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0">
        <f>(((L236/60)/60)/24)+DATE(1970,1,1)</f>
        <v>42969.208333333328</v>
      </c>
      <c r="O236" s="10">
        <f>(((M236/60)/60)/24)+DATE(1970,1,1)</f>
        <v>42976.208333333328</v>
      </c>
      <c r="P236" t="b">
        <v>0</v>
      </c>
      <c r="Q236" t="b">
        <v>1</v>
      </c>
      <c r="R236" t="s">
        <v>2050</v>
      </c>
      <c r="S236" t="s">
        <v>2051</v>
      </c>
      <c r="T236" t="s">
        <v>89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5">
        <f>E237/D237</f>
        <v>0.41732558139534881</v>
      </c>
      <c r="H237" s="6">
        <f>AVERAGE(E237/I237,FALSE)</f>
        <v>19.505434782608695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0">
        <f>(((L237/60)/60)/24)+DATE(1970,1,1)</f>
        <v>42779.25</v>
      </c>
      <c r="O237" s="10">
        <f>(((M237/60)/60)/24)+DATE(1970,1,1)</f>
        <v>42784.25</v>
      </c>
      <c r="P237" t="b">
        <v>0</v>
      </c>
      <c r="Q237" t="b">
        <v>0</v>
      </c>
      <c r="R237" t="s">
        <v>2041</v>
      </c>
      <c r="S237" t="s">
        <v>2049</v>
      </c>
      <c r="T237" t="s">
        <v>71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5">
        <f>E238/D238</f>
        <v>0.10944303797468355</v>
      </c>
      <c r="H238" s="6">
        <f>AVERAGE(E238/I238,FALSE)</f>
        <v>37.921052631578945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0">
        <f>(((L238/60)/60)/24)+DATE(1970,1,1)</f>
        <v>43641.208333333328</v>
      </c>
      <c r="O238" s="10">
        <f>(((M238/60)/60)/24)+DATE(1970,1,1)</f>
        <v>43648.208333333328</v>
      </c>
      <c r="P238" t="b">
        <v>0</v>
      </c>
      <c r="Q238" t="b">
        <v>1</v>
      </c>
      <c r="R238" t="s">
        <v>2035</v>
      </c>
      <c r="S238" t="s">
        <v>2036</v>
      </c>
      <c r="T238" t="s">
        <v>23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5">
        <f>E239/D239</f>
        <v>1.593763440860215</v>
      </c>
      <c r="H239" s="6">
        <f>AVERAGE(E239/I239,FALSE)</f>
        <v>22.525835866261399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0">
        <f>(((L239/60)/60)/24)+DATE(1970,1,1)</f>
        <v>41754.208333333336</v>
      </c>
      <c r="O239" s="10">
        <f>(((M239/60)/60)/24)+DATE(1970,1,1)</f>
        <v>41756.208333333336</v>
      </c>
      <c r="P239" t="b">
        <v>0</v>
      </c>
      <c r="Q239" t="b">
        <v>0</v>
      </c>
      <c r="R239" t="s">
        <v>2041</v>
      </c>
      <c r="S239" t="s">
        <v>2049</v>
      </c>
      <c r="T239" t="s">
        <v>71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5">
        <f>E240/D240</f>
        <v>4.2241666666666671</v>
      </c>
      <c r="H240" s="6">
        <f>AVERAGE(E240/I240,FALSE)</f>
        <v>52.257731958762889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0">
        <f>(((L240/60)/60)/24)+DATE(1970,1,1)</f>
        <v>43083.25</v>
      </c>
      <c r="O240" s="10">
        <f>(((M240/60)/60)/24)+DATE(1970,1,1)</f>
        <v>43108.25</v>
      </c>
      <c r="P240" t="b">
        <v>0</v>
      </c>
      <c r="Q240" t="b">
        <v>1</v>
      </c>
      <c r="R240" t="s">
        <v>2039</v>
      </c>
      <c r="S240" t="s">
        <v>2040</v>
      </c>
      <c r="T240" t="s">
        <v>33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5">
        <f>E241/D241</f>
        <v>0.97718749999999999</v>
      </c>
      <c r="H241" s="6">
        <f>AVERAGE(E241/I241,FALSE)</f>
        <v>38.134146341463413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0">
        <f>(((L241/60)/60)/24)+DATE(1970,1,1)</f>
        <v>42245.208333333328</v>
      </c>
      <c r="O241" s="10">
        <f>(((M241/60)/60)/24)+DATE(1970,1,1)</f>
        <v>42249.208333333328</v>
      </c>
      <c r="P241" t="b">
        <v>0</v>
      </c>
      <c r="Q241" t="b">
        <v>0</v>
      </c>
      <c r="R241" t="s">
        <v>2037</v>
      </c>
      <c r="S241" t="s">
        <v>2046</v>
      </c>
      <c r="T241" t="s">
        <v>65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5">
        <f>E242/D242</f>
        <v>4.1878911564625847</v>
      </c>
      <c r="H242" s="6">
        <f>AVERAGE(E242/I242,FALSE)</f>
        <v>34.507847533632287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0">
        <f>(((L242/60)/60)/24)+DATE(1970,1,1)</f>
        <v>40396.208333333336</v>
      </c>
      <c r="O242" s="10">
        <f>(((M242/60)/60)/24)+DATE(1970,1,1)</f>
        <v>40397.208333333336</v>
      </c>
      <c r="P242" t="b">
        <v>0</v>
      </c>
      <c r="Q242" t="b">
        <v>0</v>
      </c>
      <c r="R242" t="s">
        <v>2039</v>
      </c>
      <c r="S242" t="s">
        <v>2040</v>
      </c>
      <c r="T242" t="s">
        <v>33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5">
        <f>E243/D243</f>
        <v>1.0191632047477746</v>
      </c>
      <c r="H243" s="6">
        <f>AVERAGE(E243/I243,FALSE)</f>
        <v>50.988420427553443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0">
        <f>(((L243/60)/60)/24)+DATE(1970,1,1)</f>
        <v>41742.208333333336</v>
      </c>
      <c r="O243" s="10">
        <f>(((M243/60)/60)/24)+DATE(1970,1,1)</f>
        <v>41752.208333333336</v>
      </c>
      <c r="P243" t="b">
        <v>0</v>
      </c>
      <c r="Q243" t="b">
        <v>1</v>
      </c>
      <c r="R243" t="s">
        <v>2047</v>
      </c>
      <c r="S243" t="s">
        <v>2048</v>
      </c>
      <c r="T243" t="s">
        <v>68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5">
        <f>E244/D244</f>
        <v>1.2772619047619047</v>
      </c>
      <c r="H244" s="6">
        <f>AVERAGE(E244/I244,FALSE)</f>
        <v>21.457999999999998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0">
        <f>(((L244/60)/60)/24)+DATE(1970,1,1)</f>
        <v>42865.208333333328</v>
      </c>
      <c r="O244" s="10">
        <f>(((M244/60)/60)/24)+DATE(1970,1,1)</f>
        <v>42875.208333333328</v>
      </c>
      <c r="P244" t="b">
        <v>0</v>
      </c>
      <c r="Q244" t="b">
        <v>1</v>
      </c>
      <c r="R244" t="s">
        <v>2035</v>
      </c>
      <c r="S244" t="s">
        <v>2036</v>
      </c>
      <c r="T244" t="s">
        <v>23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5">
        <f>E245/D245</f>
        <v>4.4521739130434783</v>
      </c>
      <c r="H245" s="6">
        <f>AVERAGE(E245/I245,FALSE)</f>
        <v>21.512605042016808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0">
        <f>(((L245/60)/60)/24)+DATE(1970,1,1)</f>
        <v>43163.25</v>
      </c>
      <c r="O245" s="10">
        <f>(((M245/60)/60)/24)+DATE(1970,1,1)</f>
        <v>43166.25</v>
      </c>
      <c r="P245" t="b">
        <v>0</v>
      </c>
      <c r="Q245" t="b">
        <v>0</v>
      </c>
      <c r="R245" t="s">
        <v>2039</v>
      </c>
      <c r="S245" t="s">
        <v>2040</v>
      </c>
      <c r="T245" t="s">
        <v>33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5">
        <f>E246/D246</f>
        <v>5.6971428571428575</v>
      </c>
      <c r="H246" s="6">
        <f>AVERAGE(E246/I246,FALSE)</f>
        <v>37.622641509433961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0">
        <f>(((L246/60)/60)/24)+DATE(1970,1,1)</f>
        <v>41834.208333333336</v>
      </c>
      <c r="O246" s="10">
        <f>(((M246/60)/60)/24)+DATE(1970,1,1)</f>
        <v>41886.208333333336</v>
      </c>
      <c r="P246" t="b">
        <v>0</v>
      </c>
      <c r="Q246" t="b">
        <v>0</v>
      </c>
      <c r="R246" t="s">
        <v>2039</v>
      </c>
      <c r="S246" t="s">
        <v>2040</v>
      </c>
      <c r="T246" t="s">
        <v>33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5">
        <f>E247/D247</f>
        <v>5.0934482758620687</v>
      </c>
      <c r="H247" s="6">
        <f>AVERAGE(E247/I247,FALSE)</f>
        <v>34.511682242990652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0">
        <f>(((L247/60)/60)/24)+DATE(1970,1,1)</f>
        <v>41736.208333333336</v>
      </c>
      <c r="O247" s="10">
        <f>(((M247/60)/60)/24)+DATE(1970,1,1)</f>
        <v>41737.208333333336</v>
      </c>
      <c r="P247" t="b">
        <v>0</v>
      </c>
      <c r="Q247" t="b">
        <v>0</v>
      </c>
      <c r="R247" t="s">
        <v>2039</v>
      </c>
      <c r="S247" t="s">
        <v>2040</v>
      </c>
      <c r="T247" t="s">
        <v>33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5">
        <f>E248/D248</f>
        <v>3.2553333333333332</v>
      </c>
      <c r="H248" s="6">
        <f>AVERAGE(E248/I248,FALSE)</f>
        <v>32.993243243243242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0">
        <f>(((L248/60)/60)/24)+DATE(1970,1,1)</f>
        <v>41491.208333333336</v>
      </c>
      <c r="O248" s="10">
        <f>(((M248/60)/60)/24)+DATE(1970,1,1)</f>
        <v>41495.208333333336</v>
      </c>
      <c r="P248" t="b">
        <v>0</v>
      </c>
      <c r="Q248" t="b">
        <v>0</v>
      </c>
      <c r="R248" t="s">
        <v>2037</v>
      </c>
      <c r="S248" t="s">
        <v>2038</v>
      </c>
      <c r="T248" t="s">
        <v>28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5">
        <f>E249/D249</f>
        <v>9.3261616161616168</v>
      </c>
      <c r="H249" s="6">
        <f>AVERAGE(E249/I249,FALSE)</f>
        <v>49.006900212314228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0">
        <f>(((L249/60)/60)/24)+DATE(1970,1,1)</f>
        <v>42726.25</v>
      </c>
      <c r="O249" s="10">
        <f>(((M249/60)/60)/24)+DATE(1970,1,1)</f>
        <v>42741.25</v>
      </c>
      <c r="P249" t="b">
        <v>0</v>
      </c>
      <c r="Q249" t="b">
        <v>1</v>
      </c>
      <c r="R249" t="s">
        <v>2047</v>
      </c>
      <c r="S249" t="s">
        <v>2053</v>
      </c>
      <c r="T249" t="s">
        <v>119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5">
        <f>E250/D250</f>
        <v>2.1133870967741935</v>
      </c>
      <c r="H250" s="6">
        <f>AVERAGE(E250/I250,FALSE)</f>
        <v>30.052752293577981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0">
        <f>(((L250/60)/60)/24)+DATE(1970,1,1)</f>
        <v>42004.25</v>
      </c>
      <c r="O250" s="10">
        <f>(((M250/60)/60)/24)+DATE(1970,1,1)</f>
        <v>42009.25</v>
      </c>
      <c r="P250" t="b">
        <v>0</v>
      </c>
      <c r="Q250" t="b">
        <v>0</v>
      </c>
      <c r="R250" t="s">
        <v>2050</v>
      </c>
      <c r="S250" t="s">
        <v>2061</v>
      </c>
      <c r="T250" t="s">
        <v>292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5">
        <f>E251/D251</f>
        <v>2.7332520325203253</v>
      </c>
      <c r="H251" s="6">
        <f>AVERAGE(E251/I251,FALSE)</f>
        <v>13.000386697602474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0">
        <f>(((L251/60)/60)/24)+DATE(1970,1,1)</f>
        <v>42006.25</v>
      </c>
      <c r="O251" s="10">
        <f>(((M251/60)/60)/24)+DATE(1970,1,1)</f>
        <v>42013.25</v>
      </c>
      <c r="P251" t="b">
        <v>0</v>
      </c>
      <c r="Q251" t="b">
        <v>0</v>
      </c>
      <c r="R251" t="s">
        <v>2047</v>
      </c>
      <c r="S251" t="s">
        <v>2059</v>
      </c>
      <c r="T251" t="s">
        <v>206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5">
        <f>E252/D252</f>
        <v>0.03</v>
      </c>
      <c r="H252" s="6">
        <f>AVERAGE(E252/I252,FALSE)</f>
        <v>1.5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0">
        <f>(((L252/60)/60)/24)+DATE(1970,1,1)</f>
        <v>40203.25</v>
      </c>
      <c r="O252" s="10">
        <f>(((M252/60)/60)/24)+DATE(1970,1,1)</f>
        <v>40238.25</v>
      </c>
      <c r="P252" t="b">
        <v>0</v>
      </c>
      <c r="Q252" t="b">
        <v>0</v>
      </c>
      <c r="R252" t="s">
        <v>2035</v>
      </c>
      <c r="S252" t="s">
        <v>2036</v>
      </c>
      <c r="T252" t="s">
        <v>23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5">
        <f>E253/D253</f>
        <v>0.54084507042253516</v>
      </c>
      <c r="H253" s="6">
        <f>AVERAGE(E253/I253,FALSE)</f>
        <v>19.009900990099009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0">
        <f>(((L253/60)/60)/24)+DATE(1970,1,1)</f>
        <v>41252.25</v>
      </c>
      <c r="O253" s="10">
        <f>(((M253/60)/60)/24)+DATE(1970,1,1)</f>
        <v>41254.25</v>
      </c>
      <c r="P253" t="b">
        <v>0</v>
      </c>
      <c r="Q253" t="b">
        <v>0</v>
      </c>
      <c r="R253" t="s">
        <v>2039</v>
      </c>
      <c r="S253" t="s">
        <v>2040</v>
      </c>
      <c r="T253" t="s">
        <v>33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5">
        <f>E254/D254</f>
        <v>6.2629999999999999</v>
      </c>
      <c r="H254" s="6">
        <f>AVERAGE(E254/I254,FALSE)</f>
        <v>53.076271186440678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0">
        <f>(((L254/60)/60)/24)+DATE(1970,1,1)</f>
        <v>41572.208333333336</v>
      </c>
      <c r="O254" s="10">
        <f>(((M254/60)/60)/24)+DATE(1970,1,1)</f>
        <v>41577.208333333336</v>
      </c>
      <c r="P254" t="b">
        <v>0</v>
      </c>
      <c r="Q254" t="b">
        <v>0</v>
      </c>
      <c r="R254" t="s">
        <v>2039</v>
      </c>
      <c r="S254" t="s">
        <v>2040</v>
      </c>
      <c r="T254" t="s">
        <v>33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5">
        <f>E255/D255</f>
        <v>0.8902139917695473</v>
      </c>
      <c r="H255" s="6">
        <f>AVERAGE(E255/I255,FALSE)</f>
        <v>40.509737827715355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0">
        <f>(((L255/60)/60)/24)+DATE(1970,1,1)</f>
        <v>40641.208333333336</v>
      </c>
      <c r="O255" s="10">
        <f>(((M255/60)/60)/24)+DATE(1970,1,1)</f>
        <v>40653.208333333336</v>
      </c>
      <c r="P255" t="b">
        <v>0</v>
      </c>
      <c r="Q255" t="b">
        <v>0</v>
      </c>
      <c r="R255" t="s">
        <v>2041</v>
      </c>
      <c r="S255" t="s">
        <v>2044</v>
      </c>
      <c r="T255" t="s">
        <v>53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5">
        <f>E256/D256</f>
        <v>1.8489130434782608</v>
      </c>
      <c r="H256" s="6">
        <f>AVERAGE(E256/I256,FALSE)</f>
        <v>48.323863636363633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0">
        <f>(((L256/60)/60)/24)+DATE(1970,1,1)</f>
        <v>42787.25</v>
      </c>
      <c r="O256" s="10">
        <f>(((M256/60)/60)/24)+DATE(1970,1,1)</f>
        <v>42789.25</v>
      </c>
      <c r="P256" t="b">
        <v>0</v>
      </c>
      <c r="Q256" t="b">
        <v>0</v>
      </c>
      <c r="R256" t="s">
        <v>2047</v>
      </c>
      <c r="S256" t="s">
        <v>2048</v>
      </c>
      <c r="T256" t="s">
        <v>68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5">
        <f>E257/D257</f>
        <v>1.2016770186335404</v>
      </c>
      <c r="H257" s="6">
        <f>AVERAGE(E257/I257,FALSE)</f>
        <v>28.501767825574543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0">
        <f>(((L257/60)/60)/24)+DATE(1970,1,1)</f>
        <v>40590.25</v>
      </c>
      <c r="O257" s="10">
        <f>(((M257/60)/60)/24)+DATE(1970,1,1)</f>
        <v>40595.25</v>
      </c>
      <c r="P257" t="b">
        <v>0</v>
      </c>
      <c r="Q257" t="b">
        <v>1</v>
      </c>
      <c r="R257" t="s">
        <v>2035</v>
      </c>
      <c r="S257" t="s">
        <v>2036</v>
      </c>
      <c r="T257" t="s">
        <v>23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5">
        <f>E258/D258</f>
        <v>0.23390243902439026</v>
      </c>
      <c r="H258" s="6">
        <f>AVERAGE(E258/I258,FALSE)</f>
        <v>31.966666666666665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0">
        <f>(((L258/60)/60)/24)+DATE(1970,1,1)</f>
        <v>42393.25</v>
      </c>
      <c r="O258" s="10">
        <f>(((M258/60)/60)/24)+DATE(1970,1,1)</f>
        <v>42430.25</v>
      </c>
      <c r="P258" t="b">
        <v>0</v>
      </c>
      <c r="Q258" t="b">
        <v>0</v>
      </c>
      <c r="R258" t="s">
        <v>2035</v>
      </c>
      <c r="S258" t="s">
        <v>2036</v>
      </c>
      <c r="T258" t="s">
        <v>23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5">
        <f>E259/D259</f>
        <v>1.46</v>
      </c>
      <c r="H259" s="6">
        <f>AVERAGE(E259/I259,FALSE)</f>
        <v>45.228260869565219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0">
        <f>(((L259/60)/60)/24)+DATE(1970,1,1)</f>
        <v>41338.25</v>
      </c>
      <c r="O259" s="10">
        <f>(((M259/60)/60)/24)+DATE(1970,1,1)</f>
        <v>41352.208333333336</v>
      </c>
      <c r="P259" t="b">
        <v>0</v>
      </c>
      <c r="Q259" t="b">
        <v>0</v>
      </c>
      <c r="R259" t="s">
        <v>2039</v>
      </c>
      <c r="S259" t="s">
        <v>2040</v>
      </c>
      <c r="T259" t="s">
        <v>33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5">
        <f>E260/D260</f>
        <v>2.6848000000000001</v>
      </c>
      <c r="H260" s="6">
        <f>AVERAGE(E260/I260,FALSE)</f>
        <v>36.086021505376344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0">
        <f>(((L260/60)/60)/24)+DATE(1970,1,1)</f>
        <v>42712.25</v>
      </c>
      <c r="O260" s="10">
        <f>(((M260/60)/60)/24)+DATE(1970,1,1)</f>
        <v>42732.25</v>
      </c>
      <c r="P260" t="b">
        <v>0</v>
      </c>
      <c r="Q260" t="b">
        <v>1</v>
      </c>
      <c r="R260" t="s">
        <v>2039</v>
      </c>
      <c r="S260" t="s">
        <v>2040</v>
      </c>
      <c r="T260" t="s">
        <v>33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5">
        <f>E261/D261</f>
        <v>5.9749999999999996</v>
      </c>
      <c r="H261" s="6">
        <f>AVERAGE(E261/I261,FALSE)</f>
        <v>38.967391304347828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0">
        <f>(((L261/60)/60)/24)+DATE(1970,1,1)</f>
        <v>41251.25</v>
      </c>
      <c r="O261" s="10">
        <f>(((M261/60)/60)/24)+DATE(1970,1,1)</f>
        <v>41270.25</v>
      </c>
      <c r="P261" t="b">
        <v>1</v>
      </c>
      <c r="Q261" t="b">
        <v>0</v>
      </c>
      <c r="R261" t="s">
        <v>2054</v>
      </c>
      <c r="S261" t="s">
        <v>2055</v>
      </c>
      <c r="T261" t="s">
        <v>122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5">
        <f>E262/D262</f>
        <v>1.5769841269841269</v>
      </c>
      <c r="H262" s="6">
        <f>AVERAGE(E262/I262,FALSE)</f>
        <v>19.032567049808428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0">
        <f>(((L262/60)/60)/24)+DATE(1970,1,1)</f>
        <v>41180.208333333336</v>
      </c>
      <c r="O262" s="10">
        <f>(((M262/60)/60)/24)+DATE(1970,1,1)</f>
        <v>41192.208333333336</v>
      </c>
      <c r="P262" t="b">
        <v>0</v>
      </c>
      <c r="Q262" t="b">
        <v>0</v>
      </c>
      <c r="R262" t="s">
        <v>2035</v>
      </c>
      <c r="S262" t="s">
        <v>2036</v>
      </c>
      <c r="T262" t="s">
        <v>23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5">
        <f>E263/D263</f>
        <v>0.31201660735468567</v>
      </c>
      <c r="H263" s="6">
        <f>AVERAGE(E263/I263,FALSE)</f>
        <v>28.968061674008812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0">
        <f>(((L263/60)/60)/24)+DATE(1970,1,1)</f>
        <v>40415.208333333336</v>
      </c>
      <c r="O263" s="10">
        <f>(((M263/60)/60)/24)+DATE(1970,1,1)</f>
        <v>40419.208333333336</v>
      </c>
      <c r="P263" t="b">
        <v>0</v>
      </c>
      <c r="Q263" t="b">
        <v>1</v>
      </c>
      <c r="R263" t="s">
        <v>2035</v>
      </c>
      <c r="S263" t="s">
        <v>2036</v>
      </c>
      <c r="T263" t="s">
        <v>23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5">
        <f>E264/D264</f>
        <v>3.1341176470588237</v>
      </c>
      <c r="H264" s="6">
        <f>AVERAGE(E264/I264,FALSE)</f>
        <v>24.897196261682243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0">
        <f>(((L264/60)/60)/24)+DATE(1970,1,1)</f>
        <v>40638.208333333336</v>
      </c>
      <c r="O264" s="10">
        <f>(((M264/60)/60)/24)+DATE(1970,1,1)</f>
        <v>40664.208333333336</v>
      </c>
      <c r="P264" t="b">
        <v>0</v>
      </c>
      <c r="Q264" t="b">
        <v>1</v>
      </c>
      <c r="R264" t="s">
        <v>2035</v>
      </c>
      <c r="S264" t="s">
        <v>2045</v>
      </c>
      <c r="T264" t="s">
        <v>60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5">
        <f>E265/D265</f>
        <v>3.7089655172413791</v>
      </c>
      <c r="H265" s="6">
        <f>AVERAGE(E265/I265,FALSE)</f>
        <v>27.025125628140703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0">
        <f>(((L265/60)/60)/24)+DATE(1970,1,1)</f>
        <v>40187.25</v>
      </c>
      <c r="O265" s="10">
        <f>(((M265/60)/60)/24)+DATE(1970,1,1)</f>
        <v>40187.25</v>
      </c>
      <c r="P265" t="b">
        <v>0</v>
      </c>
      <c r="Q265" t="b">
        <v>0</v>
      </c>
      <c r="R265" t="s">
        <v>2054</v>
      </c>
      <c r="S265" t="s">
        <v>2055</v>
      </c>
      <c r="T265" t="s">
        <v>122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5">
        <f>E266/D266</f>
        <v>3.6266447368421053</v>
      </c>
      <c r="H266" s="6">
        <f>AVERAGE(E266/I266,FALSE)</f>
        <v>15.001360667634252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0">
        <f>(((L266/60)/60)/24)+DATE(1970,1,1)</f>
        <v>41317.25</v>
      </c>
      <c r="O266" s="10">
        <f>(((M266/60)/60)/24)+DATE(1970,1,1)</f>
        <v>41333.25</v>
      </c>
      <c r="P266" t="b">
        <v>0</v>
      </c>
      <c r="Q266" t="b">
        <v>0</v>
      </c>
      <c r="R266" t="s">
        <v>2039</v>
      </c>
      <c r="S266" t="s">
        <v>2040</v>
      </c>
      <c r="T266" t="s">
        <v>33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5">
        <f>E267/D267</f>
        <v>1.2308163265306122</v>
      </c>
      <c r="H267" s="6">
        <f>AVERAGE(E267/I267,FALSE)</f>
        <v>35.063953488372093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0">
        <f>(((L267/60)/60)/24)+DATE(1970,1,1)</f>
        <v>42372.25</v>
      </c>
      <c r="O267" s="10">
        <f>(((M267/60)/60)/24)+DATE(1970,1,1)</f>
        <v>42416.25</v>
      </c>
      <c r="P267" t="b">
        <v>0</v>
      </c>
      <c r="Q267" t="b">
        <v>0</v>
      </c>
      <c r="R267" t="s">
        <v>2039</v>
      </c>
      <c r="S267" t="s">
        <v>2040</v>
      </c>
      <c r="T267" t="s">
        <v>33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5">
        <f>E268/D268</f>
        <v>0.76766756032171579</v>
      </c>
      <c r="H268" s="6">
        <f>AVERAGE(E268/I268,FALSE)</f>
        <v>13.498114393463231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0">
        <f>(((L268/60)/60)/24)+DATE(1970,1,1)</f>
        <v>41950.25</v>
      </c>
      <c r="O268" s="10">
        <f>(((M268/60)/60)/24)+DATE(1970,1,1)</f>
        <v>41983.25</v>
      </c>
      <c r="P268" t="b">
        <v>0</v>
      </c>
      <c r="Q268" t="b">
        <v>1</v>
      </c>
      <c r="R268" t="s">
        <v>2035</v>
      </c>
      <c r="S268" t="s">
        <v>2058</v>
      </c>
      <c r="T268" t="s">
        <v>159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5">
        <f>E269/D269</f>
        <v>2.3362012987012988</v>
      </c>
      <c r="H269" s="6">
        <f>AVERAGE(E269/I269,FALSE)</f>
        <v>25.995303468208093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0">
        <f>(((L269/60)/60)/24)+DATE(1970,1,1)</f>
        <v>41206.208333333336</v>
      </c>
      <c r="O269" s="10">
        <f>(((M269/60)/60)/24)+DATE(1970,1,1)</f>
        <v>41222.25</v>
      </c>
      <c r="P269" t="b">
        <v>0</v>
      </c>
      <c r="Q269" t="b">
        <v>0</v>
      </c>
      <c r="R269" t="s">
        <v>2039</v>
      </c>
      <c r="S269" t="s">
        <v>2040</v>
      </c>
      <c r="T269" t="s">
        <v>33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5">
        <f>E270/D270</f>
        <v>1.8053333333333332</v>
      </c>
      <c r="H270" s="6">
        <f>AVERAGE(E270/I270,FALSE)</f>
        <v>28.208333333333332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0">
        <f>(((L270/60)/60)/24)+DATE(1970,1,1)</f>
        <v>41186.208333333336</v>
      </c>
      <c r="O270" s="10">
        <f>(((M270/60)/60)/24)+DATE(1970,1,1)</f>
        <v>41232.25</v>
      </c>
      <c r="P270" t="b">
        <v>0</v>
      </c>
      <c r="Q270" t="b">
        <v>0</v>
      </c>
      <c r="R270" t="s">
        <v>2041</v>
      </c>
      <c r="S270" t="s">
        <v>2042</v>
      </c>
      <c r="T270" t="s">
        <v>42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5">
        <f>E271/D271</f>
        <v>2.5262857142857142</v>
      </c>
      <c r="H271" s="6">
        <f>AVERAGE(E271/I271,FALSE)</f>
        <v>50.816091954022987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0">
        <f>(((L271/60)/60)/24)+DATE(1970,1,1)</f>
        <v>43496.25</v>
      </c>
      <c r="O271" s="10">
        <f>(((M271/60)/60)/24)+DATE(1970,1,1)</f>
        <v>43517.25</v>
      </c>
      <c r="P271" t="b">
        <v>0</v>
      </c>
      <c r="Q271" t="b">
        <v>0</v>
      </c>
      <c r="R271" t="s">
        <v>2041</v>
      </c>
      <c r="S271" t="s">
        <v>2060</v>
      </c>
      <c r="T271" t="s">
        <v>269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5">
        <f>E272/D272</f>
        <v>0.27176538240368026</v>
      </c>
      <c r="H272" s="6">
        <f>AVERAGE(E272/I272,FALSE)</f>
        <v>12.502645502645503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0">
        <f>(((L272/60)/60)/24)+DATE(1970,1,1)</f>
        <v>40514.25</v>
      </c>
      <c r="O272" s="10">
        <f>(((M272/60)/60)/24)+DATE(1970,1,1)</f>
        <v>40516.25</v>
      </c>
      <c r="P272" t="b">
        <v>0</v>
      </c>
      <c r="Q272" t="b">
        <v>0</v>
      </c>
      <c r="R272" t="s">
        <v>2050</v>
      </c>
      <c r="S272" t="s">
        <v>2051</v>
      </c>
      <c r="T272" t="s">
        <v>89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5">
        <f>E273/D273</f>
        <v>1.2706571242680547E-2</v>
      </c>
      <c r="H273" s="6">
        <f>AVERAGE(E273/I273,FALSE)</f>
        <v>16.008196721311474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0">
        <f>(((L273/60)/60)/24)+DATE(1970,1,1)</f>
        <v>42345.25</v>
      </c>
      <c r="O273" s="10">
        <f>(((M273/60)/60)/24)+DATE(1970,1,1)</f>
        <v>42376.25</v>
      </c>
      <c r="P273" t="b">
        <v>0</v>
      </c>
      <c r="Q273" t="b">
        <v>0</v>
      </c>
      <c r="R273" t="s">
        <v>2054</v>
      </c>
      <c r="S273" t="s">
        <v>2055</v>
      </c>
      <c r="T273" t="s">
        <v>122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5">
        <f>E274/D274</f>
        <v>3.0400978473581213</v>
      </c>
      <c r="H274" s="6">
        <f>AVERAGE(E274/I274,FALSE)</f>
        <v>41.010823653643087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0">
        <f>(((L274/60)/60)/24)+DATE(1970,1,1)</f>
        <v>43656.208333333328</v>
      </c>
      <c r="O274" s="10">
        <f>(((M274/60)/60)/24)+DATE(1970,1,1)</f>
        <v>43681.208333333328</v>
      </c>
      <c r="P274" t="b">
        <v>0</v>
      </c>
      <c r="Q274" t="b">
        <v>1</v>
      </c>
      <c r="R274" t="s">
        <v>2039</v>
      </c>
      <c r="S274" t="s">
        <v>2040</v>
      </c>
      <c r="T274" t="s">
        <v>33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5">
        <f>E275/D275</f>
        <v>1.3723076923076922</v>
      </c>
      <c r="H275" s="6">
        <f>AVERAGE(E275/I275,FALSE)</f>
        <v>18.978723404255319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0">
        <f>(((L275/60)/60)/24)+DATE(1970,1,1)</f>
        <v>42995.208333333328</v>
      </c>
      <c r="O275" s="10">
        <f>(((M275/60)/60)/24)+DATE(1970,1,1)</f>
        <v>42998.208333333328</v>
      </c>
      <c r="P275" t="b">
        <v>0</v>
      </c>
      <c r="Q275" t="b">
        <v>0</v>
      </c>
      <c r="R275" t="s">
        <v>2039</v>
      </c>
      <c r="S275" t="s">
        <v>2040</v>
      </c>
      <c r="T275" t="s">
        <v>33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5">
        <f>E276/D276</f>
        <v>0.32208333333333333</v>
      </c>
      <c r="H276" s="6">
        <f>AVERAGE(E276/I276,FALSE)</f>
        <v>25.766666666666666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0">
        <f>(((L276/60)/60)/24)+DATE(1970,1,1)</f>
        <v>43045.25</v>
      </c>
      <c r="O276" s="10">
        <f>(((M276/60)/60)/24)+DATE(1970,1,1)</f>
        <v>43050.25</v>
      </c>
      <c r="P276" t="b">
        <v>0</v>
      </c>
      <c r="Q276" t="b">
        <v>0</v>
      </c>
      <c r="R276" t="s">
        <v>2039</v>
      </c>
      <c r="S276" t="s">
        <v>2040</v>
      </c>
      <c r="T276" t="s">
        <v>33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5">
        <f>E277/D277</f>
        <v>2.4151282051282053</v>
      </c>
      <c r="H277" s="6">
        <f>AVERAGE(E277/I277,FALSE)</f>
        <v>40.599137931034484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0">
        <f>(((L277/60)/60)/24)+DATE(1970,1,1)</f>
        <v>43561.208333333328</v>
      </c>
      <c r="O277" s="10">
        <f>(((M277/60)/60)/24)+DATE(1970,1,1)</f>
        <v>43569.208333333328</v>
      </c>
      <c r="P277" t="b">
        <v>0</v>
      </c>
      <c r="Q277" t="b">
        <v>0</v>
      </c>
      <c r="R277" t="s">
        <v>2047</v>
      </c>
      <c r="S277" t="s">
        <v>2059</v>
      </c>
      <c r="T277" t="s">
        <v>206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5">
        <f>E278/D278</f>
        <v>0.96799999999999997</v>
      </c>
      <c r="H278" s="6">
        <f>AVERAGE(E278/I278,FALSE)</f>
        <v>20.015037593984964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0">
        <f>(((L278/60)/60)/24)+DATE(1970,1,1)</f>
        <v>41018.208333333336</v>
      </c>
      <c r="O278" s="10">
        <f>(((M278/60)/60)/24)+DATE(1970,1,1)</f>
        <v>41023.208333333336</v>
      </c>
      <c r="P278" t="b">
        <v>0</v>
      </c>
      <c r="Q278" t="b">
        <v>1</v>
      </c>
      <c r="R278" t="s">
        <v>2050</v>
      </c>
      <c r="S278" t="s">
        <v>2051</v>
      </c>
      <c r="T278" t="s">
        <v>89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5">
        <f>E279/D279</f>
        <v>10.664285714285715</v>
      </c>
      <c r="H279" s="6">
        <f>AVERAGE(E279/I279,FALSE)</f>
        <v>44.96987951807229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0">
        <f>(((L279/60)/60)/24)+DATE(1970,1,1)</f>
        <v>40378.208333333336</v>
      </c>
      <c r="O279" s="10">
        <f>(((M279/60)/60)/24)+DATE(1970,1,1)</f>
        <v>40380.208333333336</v>
      </c>
      <c r="P279" t="b">
        <v>0</v>
      </c>
      <c r="Q279" t="b">
        <v>0</v>
      </c>
      <c r="R279" t="s">
        <v>2039</v>
      </c>
      <c r="S279" t="s">
        <v>2040</v>
      </c>
      <c r="T279" t="s">
        <v>33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5">
        <f>E280/D280</f>
        <v>3.2588888888888889</v>
      </c>
      <c r="H280" s="6">
        <f>AVERAGE(E280/I280,FALSE)</f>
        <v>48.346153846153847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0">
        <f>(((L280/60)/60)/24)+DATE(1970,1,1)</f>
        <v>41239.25</v>
      </c>
      <c r="O280" s="10">
        <f>(((M280/60)/60)/24)+DATE(1970,1,1)</f>
        <v>41264.25</v>
      </c>
      <c r="P280" t="b">
        <v>0</v>
      </c>
      <c r="Q280" t="b">
        <v>0</v>
      </c>
      <c r="R280" t="s">
        <v>2037</v>
      </c>
      <c r="S280" t="s">
        <v>2038</v>
      </c>
      <c r="T280" t="s">
        <v>28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5">
        <f>E281/D281</f>
        <v>1.7070000000000001</v>
      </c>
      <c r="H281" s="6">
        <f>AVERAGE(E281/I281,FALSE)</f>
        <v>12.505494505494505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0">
        <f>(((L281/60)/60)/24)+DATE(1970,1,1)</f>
        <v>43346.208333333328</v>
      </c>
      <c r="O281" s="10">
        <f>(((M281/60)/60)/24)+DATE(1970,1,1)</f>
        <v>43349.208333333328</v>
      </c>
      <c r="P281" t="b">
        <v>0</v>
      </c>
      <c r="Q281" t="b">
        <v>0</v>
      </c>
      <c r="R281" t="s">
        <v>2039</v>
      </c>
      <c r="S281" t="s">
        <v>2040</v>
      </c>
      <c r="T281" t="s">
        <v>33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5">
        <f>E282/D282</f>
        <v>5.8144</v>
      </c>
      <c r="H282" s="6">
        <f>AVERAGE(E282/I282,FALSE)</f>
        <v>18.493638676844785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0">
        <f>(((L282/60)/60)/24)+DATE(1970,1,1)</f>
        <v>43060.25</v>
      </c>
      <c r="O282" s="10">
        <f>(((M282/60)/60)/24)+DATE(1970,1,1)</f>
        <v>43066.25</v>
      </c>
      <c r="P282" t="b">
        <v>0</v>
      </c>
      <c r="Q282" t="b">
        <v>0</v>
      </c>
      <c r="R282" t="s">
        <v>2041</v>
      </c>
      <c r="S282" t="s">
        <v>2049</v>
      </c>
      <c r="T282" t="s">
        <v>71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5">
        <f>E283/D283</f>
        <v>0.91520972644376897</v>
      </c>
      <c r="H283" s="6">
        <f>AVERAGE(E283/I283,FALSE)</f>
        <v>36.506304558680895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0">
        <f>(((L283/60)/60)/24)+DATE(1970,1,1)</f>
        <v>40979.25</v>
      </c>
      <c r="O283" s="10">
        <f>(((M283/60)/60)/24)+DATE(1970,1,1)</f>
        <v>41000.208333333336</v>
      </c>
      <c r="P283" t="b">
        <v>0</v>
      </c>
      <c r="Q283" t="b">
        <v>1</v>
      </c>
      <c r="R283" t="s">
        <v>2039</v>
      </c>
      <c r="S283" t="s">
        <v>2040</v>
      </c>
      <c r="T283" t="s">
        <v>33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5">
        <f>E284/D284</f>
        <v>1.0804761904761904</v>
      </c>
      <c r="H284" s="6">
        <f>AVERAGE(E284/I284,FALSE)</f>
        <v>34.120300751879697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0">
        <f>(((L284/60)/60)/24)+DATE(1970,1,1)</f>
        <v>42701.25</v>
      </c>
      <c r="O284" s="10">
        <f>(((M284/60)/60)/24)+DATE(1970,1,1)</f>
        <v>42707.25</v>
      </c>
      <c r="P284" t="b">
        <v>0</v>
      </c>
      <c r="Q284" t="b">
        <v>1</v>
      </c>
      <c r="R284" t="s">
        <v>2041</v>
      </c>
      <c r="S284" t="s">
        <v>2060</v>
      </c>
      <c r="T284" t="s">
        <v>269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5">
        <f>E285/D285</f>
        <v>0.18728395061728395</v>
      </c>
      <c r="H285" s="6">
        <f>AVERAGE(E285/I285,FALSE)</f>
        <v>26.155172413793103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0">
        <f>(((L285/60)/60)/24)+DATE(1970,1,1)</f>
        <v>42520.208333333328</v>
      </c>
      <c r="O285" s="10">
        <f>(((M285/60)/60)/24)+DATE(1970,1,1)</f>
        <v>42525.208333333328</v>
      </c>
      <c r="P285" t="b">
        <v>0</v>
      </c>
      <c r="Q285" t="b">
        <v>0</v>
      </c>
      <c r="R285" t="s">
        <v>2035</v>
      </c>
      <c r="S285" t="s">
        <v>2036</v>
      </c>
      <c r="T285" t="s">
        <v>23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5">
        <f>E286/D286</f>
        <v>0.83193877551020412</v>
      </c>
      <c r="H286" s="6">
        <f>AVERAGE(E286/I286,FALSE)</f>
        <v>30.882575757575758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0">
        <f>(((L286/60)/60)/24)+DATE(1970,1,1)</f>
        <v>41030.208333333336</v>
      </c>
      <c r="O286" s="10">
        <f>(((M286/60)/60)/24)+DATE(1970,1,1)</f>
        <v>41035.208333333336</v>
      </c>
      <c r="P286" t="b">
        <v>0</v>
      </c>
      <c r="Q286" t="b">
        <v>0</v>
      </c>
      <c r="R286" t="s">
        <v>2037</v>
      </c>
      <c r="S286" t="s">
        <v>2038</v>
      </c>
      <c r="T286" t="s">
        <v>28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5">
        <f>E287/D287</f>
        <v>7.0633333333333335</v>
      </c>
      <c r="H287" s="6">
        <f>AVERAGE(E287/I287,FALSE)</f>
        <v>12.513779527559056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0">
        <f>(((L287/60)/60)/24)+DATE(1970,1,1)</f>
        <v>42623.208333333328</v>
      </c>
      <c r="O287" s="10">
        <f>(((M287/60)/60)/24)+DATE(1970,1,1)</f>
        <v>42661.208333333328</v>
      </c>
      <c r="P287" t="b">
        <v>0</v>
      </c>
      <c r="Q287" t="b">
        <v>0</v>
      </c>
      <c r="R287" t="s">
        <v>2039</v>
      </c>
      <c r="S287" t="s">
        <v>2040</v>
      </c>
      <c r="T287" t="s">
        <v>33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5">
        <f>E288/D288</f>
        <v>0.17446030330062445</v>
      </c>
      <c r="H288" s="6">
        <f>AVERAGE(E288/I288,FALSE)</f>
        <v>53.144021739130437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0">
        <f>(((L288/60)/60)/24)+DATE(1970,1,1)</f>
        <v>42697.25</v>
      </c>
      <c r="O288" s="10">
        <f>(((M288/60)/60)/24)+DATE(1970,1,1)</f>
        <v>42704.25</v>
      </c>
      <c r="P288" t="b">
        <v>0</v>
      </c>
      <c r="Q288" t="b">
        <v>0</v>
      </c>
      <c r="R288" t="s">
        <v>2039</v>
      </c>
      <c r="S288" t="s">
        <v>2040</v>
      </c>
      <c r="T288" t="s">
        <v>33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5">
        <f>E289/D289</f>
        <v>2.0973015873015872</v>
      </c>
      <c r="H289" s="6">
        <f>AVERAGE(E289/I289,FALSE)</f>
        <v>37.53693181818182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0">
        <f>(((L289/60)/60)/24)+DATE(1970,1,1)</f>
        <v>42122.208333333328</v>
      </c>
      <c r="O289" s="10">
        <f>(((M289/60)/60)/24)+DATE(1970,1,1)</f>
        <v>42122.208333333328</v>
      </c>
      <c r="P289" t="b">
        <v>0</v>
      </c>
      <c r="Q289" t="b">
        <v>0</v>
      </c>
      <c r="R289" t="s">
        <v>2035</v>
      </c>
      <c r="S289" t="s">
        <v>2043</v>
      </c>
      <c r="T289" t="s">
        <v>50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5">
        <f>E290/D290</f>
        <v>0.97785714285714287</v>
      </c>
      <c r="H290" s="6">
        <f>AVERAGE(E290/I290,FALSE)</f>
        <v>19.985401459854014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0">
        <f>(((L290/60)/60)/24)+DATE(1970,1,1)</f>
        <v>40982.208333333336</v>
      </c>
      <c r="O290" s="10">
        <f>(((M290/60)/60)/24)+DATE(1970,1,1)</f>
        <v>40983.208333333336</v>
      </c>
      <c r="P290" t="b">
        <v>0</v>
      </c>
      <c r="Q290" t="b">
        <v>1</v>
      </c>
      <c r="R290" t="s">
        <v>2035</v>
      </c>
      <c r="S290" t="s">
        <v>2057</v>
      </c>
      <c r="T290" t="s">
        <v>148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5">
        <f>E291/D291</f>
        <v>16.842500000000001</v>
      </c>
      <c r="H291" s="6">
        <f>AVERAGE(E291/I291,FALSE)</f>
        <v>19.991097922848663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0">
        <f>(((L291/60)/60)/24)+DATE(1970,1,1)</f>
        <v>42219.208333333328</v>
      </c>
      <c r="O291" s="10">
        <f>(((M291/60)/60)/24)+DATE(1970,1,1)</f>
        <v>42222.208333333328</v>
      </c>
      <c r="P291" t="b">
        <v>0</v>
      </c>
      <c r="Q291" t="b">
        <v>0</v>
      </c>
      <c r="R291" t="s">
        <v>2039</v>
      </c>
      <c r="S291" t="s">
        <v>2040</v>
      </c>
      <c r="T291" t="s">
        <v>33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5">
        <f>E292/D292</f>
        <v>0.54402135231316728</v>
      </c>
      <c r="H292" s="6">
        <f>AVERAGE(E292/I292,FALSE)</f>
        <v>50.507709251101325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0">
        <f>(((L292/60)/60)/24)+DATE(1970,1,1)</f>
        <v>41404.208333333336</v>
      </c>
      <c r="O292" s="10">
        <f>(((M292/60)/60)/24)+DATE(1970,1,1)</f>
        <v>41436.208333333336</v>
      </c>
      <c r="P292" t="b">
        <v>0</v>
      </c>
      <c r="Q292" t="b">
        <v>1</v>
      </c>
      <c r="R292" t="s">
        <v>2041</v>
      </c>
      <c r="S292" t="s">
        <v>2042</v>
      </c>
      <c r="T292" t="s">
        <v>42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5">
        <f>E293/D293</f>
        <v>4.5661111111111108</v>
      </c>
      <c r="H293" s="6">
        <f>AVERAGE(E293/I293,FALSE)</f>
        <v>38.40654205607477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0">
        <f>(((L293/60)/60)/24)+DATE(1970,1,1)</f>
        <v>40831.208333333336</v>
      </c>
      <c r="O293" s="10">
        <f>(((M293/60)/60)/24)+DATE(1970,1,1)</f>
        <v>40835.208333333336</v>
      </c>
      <c r="P293" t="b">
        <v>1</v>
      </c>
      <c r="Q293" t="b">
        <v>0</v>
      </c>
      <c r="R293" t="s">
        <v>2037</v>
      </c>
      <c r="S293" t="s">
        <v>2038</v>
      </c>
      <c r="T293" t="s">
        <v>28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5">
        <f>E294/D294</f>
        <v>9.8219178082191785E-2</v>
      </c>
      <c r="H294" s="6">
        <f>AVERAGE(E294/I294,FALSE)</f>
        <v>35.85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0">
        <f>(((L294/60)/60)/24)+DATE(1970,1,1)</f>
        <v>40984.208333333336</v>
      </c>
      <c r="O294" s="10">
        <f>(((M294/60)/60)/24)+DATE(1970,1,1)</f>
        <v>41002.208333333336</v>
      </c>
      <c r="P294" t="b">
        <v>0</v>
      </c>
      <c r="Q294" t="b">
        <v>0</v>
      </c>
      <c r="R294" t="s">
        <v>2033</v>
      </c>
      <c r="S294" t="s">
        <v>2034</v>
      </c>
      <c r="T294" t="s">
        <v>17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5">
        <f>E295/D295</f>
        <v>0.16384615384615384</v>
      </c>
      <c r="H295" s="6">
        <f>AVERAGE(E295/I295,FALSE)</f>
        <v>16.640625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0">
        <f>(((L295/60)/60)/24)+DATE(1970,1,1)</f>
        <v>40456.208333333336</v>
      </c>
      <c r="O295" s="10">
        <f>(((M295/60)/60)/24)+DATE(1970,1,1)</f>
        <v>40465.208333333336</v>
      </c>
      <c r="P295" t="b">
        <v>0</v>
      </c>
      <c r="Q295" t="b">
        <v>0</v>
      </c>
      <c r="R295" t="s">
        <v>2039</v>
      </c>
      <c r="S295" t="s">
        <v>2040</v>
      </c>
      <c r="T295" t="s">
        <v>33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5">
        <f>E296/D296</f>
        <v>13.396666666666667</v>
      </c>
      <c r="H296" s="6">
        <f>AVERAGE(E296/I296,FALSE)</f>
        <v>21.961748633879782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0">
        <f>(((L296/60)/60)/24)+DATE(1970,1,1)</f>
        <v>43399.208333333328</v>
      </c>
      <c r="O296" s="10">
        <f>(((M296/60)/60)/24)+DATE(1970,1,1)</f>
        <v>43411.25</v>
      </c>
      <c r="P296" t="b">
        <v>0</v>
      </c>
      <c r="Q296" t="b">
        <v>0</v>
      </c>
      <c r="R296" t="s">
        <v>2039</v>
      </c>
      <c r="S296" t="s">
        <v>2040</v>
      </c>
      <c r="T296" t="s">
        <v>33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5">
        <f>E297/D297</f>
        <v>0.35650077760497667</v>
      </c>
      <c r="H297" s="6">
        <f>AVERAGE(E297/I297,FALSE)</f>
        <v>18.002356020942408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0">
        <f>(((L297/60)/60)/24)+DATE(1970,1,1)</f>
        <v>41562.208333333336</v>
      </c>
      <c r="O297" s="10">
        <f>(((M297/60)/60)/24)+DATE(1970,1,1)</f>
        <v>41587.25</v>
      </c>
      <c r="P297" t="b">
        <v>0</v>
      </c>
      <c r="Q297" t="b">
        <v>0</v>
      </c>
      <c r="R297" t="s">
        <v>2039</v>
      </c>
      <c r="S297" t="s">
        <v>2040</v>
      </c>
      <c r="T297" t="s">
        <v>33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5">
        <f>E298/D298</f>
        <v>0.54950819672131146</v>
      </c>
      <c r="H298" s="6">
        <f>AVERAGE(E298/I298,FALSE)</f>
        <v>44.10526315789474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0">
        <f>(((L298/60)/60)/24)+DATE(1970,1,1)</f>
        <v>43493.25</v>
      </c>
      <c r="O298" s="10">
        <f>(((M298/60)/60)/24)+DATE(1970,1,1)</f>
        <v>43515.25</v>
      </c>
      <c r="P298" t="b">
        <v>0</v>
      </c>
      <c r="Q298" t="b">
        <v>0</v>
      </c>
      <c r="R298" t="s">
        <v>2039</v>
      </c>
      <c r="S298" t="s">
        <v>2040</v>
      </c>
      <c r="T298" t="s">
        <v>33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5">
        <f>E299/D299</f>
        <v>0.94236111111111109</v>
      </c>
      <c r="H299" s="6">
        <f>AVERAGE(E299/I299,FALSE)</f>
        <v>32.620192307692307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0">
        <f>(((L299/60)/60)/24)+DATE(1970,1,1)</f>
        <v>41653.25</v>
      </c>
      <c r="O299" s="10">
        <f>(((M299/60)/60)/24)+DATE(1970,1,1)</f>
        <v>41662.25</v>
      </c>
      <c r="P299" t="b">
        <v>0</v>
      </c>
      <c r="Q299" t="b">
        <v>1</v>
      </c>
      <c r="R299" t="s">
        <v>2039</v>
      </c>
      <c r="S299" t="s">
        <v>2040</v>
      </c>
      <c r="T299" t="s">
        <v>33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5">
        <f>E300/D300</f>
        <v>1.4391428571428571</v>
      </c>
      <c r="H300" s="6">
        <f>AVERAGE(E300/I300,FALSE)</f>
        <v>34.979166666666664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0">
        <f>(((L300/60)/60)/24)+DATE(1970,1,1)</f>
        <v>42426.25</v>
      </c>
      <c r="O300" s="10">
        <f>(((M300/60)/60)/24)+DATE(1970,1,1)</f>
        <v>42444.208333333328</v>
      </c>
      <c r="P300" t="b">
        <v>0</v>
      </c>
      <c r="Q300" t="b">
        <v>1</v>
      </c>
      <c r="R300" t="s">
        <v>2035</v>
      </c>
      <c r="S300" t="s">
        <v>2036</v>
      </c>
      <c r="T300" t="s">
        <v>23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5">
        <f>E301/D301</f>
        <v>0.51421052631578945</v>
      </c>
      <c r="H301" s="6">
        <f>AVERAGE(E301/I301,FALSE)</f>
        <v>19.938775510204081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0">
        <f>(((L301/60)/60)/24)+DATE(1970,1,1)</f>
        <v>42432.25</v>
      </c>
      <c r="O301" s="10">
        <f>(((M301/60)/60)/24)+DATE(1970,1,1)</f>
        <v>42488.208333333328</v>
      </c>
      <c r="P301" t="b">
        <v>0</v>
      </c>
      <c r="Q301" t="b">
        <v>0</v>
      </c>
      <c r="R301" t="s">
        <v>2033</v>
      </c>
      <c r="S301" t="s">
        <v>2034</v>
      </c>
      <c r="T301" t="s">
        <v>17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5">
        <f>E302/D302</f>
        <v>0.05</v>
      </c>
      <c r="H302" s="6">
        <f>AVERAGE(E302/I302,FALSE)</f>
        <v>2.5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0">
        <f>(((L302/60)/60)/24)+DATE(1970,1,1)</f>
        <v>42977.208333333328</v>
      </c>
      <c r="O302" s="10">
        <f>(((M302/60)/60)/24)+DATE(1970,1,1)</f>
        <v>42978.208333333328</v>
      </c>
      <c r="P302" t="b">
        <v>0</v>
      </c>
      <c r="Q302" t="b">
        <v>1</v>
      </c>
      <c r="R302" t="s">
        <v>2047</v>
      </c>
      <c r="S302" t="s">
        <v>2048</v>
      </c>
      <c r="T302" t="s">
        <v>68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5">
        <f>E303/D303</f>
        <v>13.446666666666667</v>
      </c>
      <c r="H303" s="6">
        <f>AVERAGE(E303/I303,FALSE)</f>
        <v>20.511864406779662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0">
        <f>(((L303/60)/60)/24)+DATE(1970,1,1)</f>
        <v>42061.25</v>
      </c>
      <c r="O303" s="10">
        <f>(((M303/60)/60)/24)+DATE(1970,1,1)</f>
        <v>42078.208333333328</v>
      </c>
      <c r="P303" t="b">
        <v>0</v>
      </c>
      <c r="Q303" t="b">
        <v>0</v>
      </c>
      <c r="R303" t="s">
        <v>2041</v>
      </c>
      <c r="S303" t="s">
        <v>2042</v>
      </c>
      <c r="T303" t="s">
        <v>42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5">
        <f>E304/D304</f>
        <v>0.31844940867279897</v>
      </c>
      <c r="H304" s="6">
        <f>AVERAGE(E304/I304,FALSE)</f>
        <v>49.457142857142856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0">
        <f>(((L304/60)/60)/24)+DATE(1970,1,1)</f>
        <v>43345.208333333328</v>
      </c>
      <c r="O304" s="10">
        <f>(((M304/60)/60)/24)+DATE(1970,1,1)</f>
        <v>43359.208333333328</v>
      </c>
      <c r="P304" t="b">
        <v>0</v>
      </c>
      <c r="Q304" t="b">
        <v>0</v>
      </c>
      <c r="R304" t="s">
        <v>2039</v>
      </c>
      <c r="S304" t="s">
        <v>2040</v>
      </c>
      <c r="T304" t="s">
        <v>33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5">
        <f>E305/D305</f>
        <v>0.82617647058823529</v>
      </c>
      <c r="H305" s="6">
        <f>AVERAGE(E305/I305,FALSE)</f>
        <v>43.890625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0">
        <f>(((L305/60)/60)/24)+DATE(1970,1,1)</f>
        <v>42376.25</v>
      </c>
      <c r="O305" s="10">
        <f>(((M305/60)/60)/24)+DATE(1970,1,1)</f>
        <v>42381.25</v>
      </c>
      <c r="P305" t="b">
        <v>0</v>
      </c>
      <c r="Q305" t="b">
        <v>0</v>
      </c>
      <c r="R305" t="s">
        <v>2035</v>
      </c>
      <c r="S305" t="s">
        <v>2045</v>
      </c>
      <c r="T305" t="s">
        <v>60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5">
        <f>E306/D306</f>
        <v>5.4614285714285717</v>
      </c>
      <c r="H306" s="6">
        <f>AVERAGE(E306/I306,FALSE)</f>
        <v>40.383802816901408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0">
        <f>(((L306/60)/60)/24)+DATE(1970,1,1)</f>
        <v>42589.208333333328</v>
      </c>
      <c r="O306" s="10">
        <f>(((M306/60)/60)/24)+DATE(1970,1,1)</f>
        <v>42630.208333333328</v>
      </c>
      <c r="P306" t="b">
        <v>0</v>
      </c>
      <c r="Q306" t="b">
        <v>0</v>
      </c>
      <c r="R306" t="s">
        <v>2041</v>
      </c>
      <c r="S306" t="s">
        <v>2042</v>
      </c>
      <c r="T306" t="s">
        <v>42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5">
        <f>E307/D307</f>
        <v>2.8621428571428571</v>
      </c>
      <c r="H307" s="6">
        <f>AVERAGE(E307/I307,FALSE)</f>
        <v>47.141176470588235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0">
        <f>(((L307/60)/60)/24)+DATE(1970,1,1)</f>
        <v>42448.208333333328</v>
      </c>
      <c r="O307" s="10">
        <f>(((M307/60)/60)/24)+DATE(1970,1,1)</f>
        <v>42489.208333333328</v>
      </c>
      <c r="P307" t="b">
        <v>0</v>
      </c>
      <c r="Q307" t="b">
        <v>0</v>
      </c>
      <c r="R307" t="s">
        <v>2039</v>
      </c>
      <c r="S307" t="s">
        <v>2040</v>
      </c>
      <c r="T307" t="s">
        <v>33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5">
        <f>E308/D308</f>
        <v>7.9076923076923072E-2</v>
      </c>
      <c r="H308" s="6">
        <f>AVERAGE(E308/I308,FALSE)</f>
        <v>36.714285714285715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0">
        <f>(((L308/60)/60)/24)+DATE(1970,1,1)</f>
        <v>42930.208333333328</v>
      </c>
      <c r="O308" s="10">
        <f>(((M308/60)/60)/24)+DATE(1970,1,1)</f>
        <v>42933.208333333328</v>
      </c>
      <c r="P308" t="b">
        <v>0</v>
      </c>
      <c r="Q308" t="b">
        <v>1</v>
      </c>
      <c r="R308" t="s">
        <v>2039</v>
      </c>
      <c r="S308" t="s">
        <v>2040</v>
      </c>
      <c r="T308" t="s">
        <v>33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5">
        <f>E309/D309</f>
        <v>1.3213677811550153</v>
      </c>
      <c r="H309" s="6">
        <f>AVERAGE(E309/I309,FALSE)</f>
        <v>32.984066767830043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0">
        <f>(((L309/60)/60)/24)+DATE(1970,1,1)</f>
        <v>41066.208333333336</v>
      </c>
      <c r="O309" s="10">
        <f>(((M309/60)/60)/24)+DATE(1970,1,1)</f>
        <v>41086.208333333336</v>
      </c>
      <c r="P309" t="b">
        <v>0</v>
      </c>
      <c r="Q309" t="b">
        <v>1</v>
      </c>
      <c r="R309" t="s">
        <v>2047</v>
      </c>
      <c r="S309" t="s">
        <v>2053</v>
      </c>
      <c r="T309" t="s">
        <v>119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5">
        <f>E310/D310</f>
        <v>0.74077834179357027</v>
      </c>
      <c r="H310" s="6">
        <f>AVERAGE(E310/I310,FALSE)</f>
        <v>54.520547945205479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0">
        <f>(((L310/60)/60)/24)+DATE(1970,1,1)</f>
        <v>40651.208333333336</v>
      </c>
      <c r="O310" s="10">
        <f>(((M310/60)/60)/24)+DATE(1970,1,1)</f>
        <v>40652.208333333336</v>
      </c>
      <c r="P310" t="b">
        <v>0</v>
      </c>
      <c r="Q310" t="b">
        <v>0</v>
      </c>
      <c r="R310" t="s">
        <v>2039</v>
      </c>
      <c r="S310" t="s">
        <v>2040</v>
      </c>
      <c r="T310" t="s">
        <v>33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5">
        <f>E311/D311</f>
        <v>0.75292682926829269</v>
      </c>
      <c r="H311" s="6">
        <f>AVERAGE(E311/I311,FALSE)</f>
        <v>20.58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0">
        <f>(((L311/60)/60)/24)+DATE(1970,1,1)</f>
        <v>40807.208333333336</v>
      </c>
      <c r="O311" s="10">
        <f>(((M311/60)/60)/24)+DATE(1970,1,1)</f>
        <v>40827.208333333336</v>
      </c>
      <c r="P311" t="b">
        <v>0</v>
      </c>
      <c r="Q311" t="b">
        <v>1</v>
      </c>
      <c r="R311" t="s">
        <v>2035</v>
      </c>
      <c r="S311" t="s">
        <v>2045</v>
      </c>
      <c r="T311" t="s">
        <v>60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5">
        <f>E312/D312</f>
        <v>0.20333333333333334</v>
      </c>
      <c r="H312" s="6">
        <f>AVERAGE(E312/I312,FALSE)</f>
        <v>49.5625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0">
        <f>(((L312/60)/60)/24)+DATE(1970,1,1)</f>
        <v>40277.208333333336</v>
      </c>
      <c r="O312" s="10">
        <f>(((M312/60)/60)/24)+DATE(1970,1,1)</f>
        <v>40293.208333333336</v>
      </c>
      <c r="P312" t="b">
        <v>0</v>
      </c>
      <c r="Q312" t="b">
        <v>0</v>
      </c>
      <c r="R312" t="s">
        <v>2050</v>
      </c>
      <c r="S312" t="s">
        <v>2051</v>
      </c>
      <c r="T312" t="s">
        <v>89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5">
        <f>E313/D313</f>
        <v>2.0336507936507937</v>
      </c>
      <c r="H313" s="6">
        <f>AVERAGE(E313/I313,FALSE)</f>
        <v>52.942148760330582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0">
        <f>(((L313/60)/60)/24)+DATE(1970,1,1)</f>
        <v>40590.25</v>
      </c>
      <c r="O313" s="10">
        <f>(((M313/60)/60)/24)+DATE(1970,1,1)</f>
        <v>40602.25</v>
      </c>
      <c r="P313" t="b">
        <v>0</v>
      </c>
      <c r="Q313" t="b">
        <v>0</v>
      </c>
      <c r="R313" t="s">
        <v>2039</v>
      </c>
      <c r="S313" t="s">
        <v>2040</v>
      </c>
      <c r="T313" t="s">
        <v>33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5">
        <f>E314/D314</f>
        <v>3.1022842639593908</v>
      </c>
      <c r="H314" s="6">
        <f>AVERAGE(E314/I314,FALSE)</f>
        <v>24.498262960983432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0">
        <f>(((L314/60)/60)/24)+DATE(1970,1,1)</f>
        <v>41572.208333333336</v>
      </c>
      <c r="O314" s="10">
        <f>(((M314/60)/60)/24)+DATE(1970,1,1)</f>
        <v>41579.208333333336</v>
      </c>
      <c r="P314" t="b">
        <v>0</v>
      </c>
      <c r="Q314" t="b">
        <v>0</v>
      </c>
      <c r="R314" t="s">
        <v>2039</v>
      </c>
      <c r="S314" t="s">
        <v>2040</v>
      </c>
      <c r="T314" t="s">
        <v>33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5">
        <f>E315/D315</f>
        <v>3.9531818181818181</v>
      </c>
      <c r="H315" s="6">
        <f>AVERAGE(E315/I315,FALSE)</f>
        <v>19.5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0">
        <f>(((L315/60)/60)/24)+DATE(1970,1,1)</f>
        <v>40966.25</v>
      </c>
      <c r="O315" s="10">
        <f>(((M315/60)/60)/24)+DATE(1970,1,1)</f>
        <v>40968.25</v>
      </c>
      <c r="P315" t="b">
        <v>0</v>
      </c>
      <c r="Q315" t="b">
        <v>0</v>
      </c>
      <c r="R315" t="s">
        <v>2035</v>
      </c>
      <c r="S315" t="s">
        <v>2036</v>
      </c>
      <c r="T315" t="s">
        <v>23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5">
        <f>E316/D316</f>
        <v>2.9471428571428571</v>
      </c>
      <c r="H316" s="6">
        <f>AVERAGE(E316/I316,FALSE)</f>
        <v>15.511278195488721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0">
        <f>(((L316/60)/60)/24)+DATE(1970,1,1)</f>
        <v>43536.208333333328</v>
      </c>
      <c r="O316" s="10">
        <f>(((M316/60)/60)/24)+DATE(1970,1,1)</f>
        <v>43541.208333333328</v>
      </c>
      <c r="P316" t="b">
        <v>0</v>
      </c>
      <c r="Q316" t="b">
        <v>1</v>
      </c>
      <c r="R316" t="s">
        <v>2041</v>
      </c>
      <c r="S316" t="s">
        <v>2042</v>
      </c>
      <c r="T316" t="s">
        <v>42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5">
        <f>E317/D317</f>
        <v>0.33894736842105261</v>
      </c>
      <c r="H317" s="6">
        <f>AVERAGE(E317/I317,FALSE)</f>
        <v>51.935483870967744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0">
        <f>(((L317/60)/60)/24)+DATE(1970,1,1)</f>
        <v>41783.208333333336</v>
      </c>
      <c r="O317" s="10">
        <f>(((M317/60)/60)/24)+DATE(1970,1,1)</f>
        <v>41812.208333333336</v>
      </c>
      <c r="P317" t="b">
        <v>0</v>
      </c>
      <c r="Q317" t="b">
        <v>0</v>
      </c>
      <c r="R317" t="s">
        <v>2039</v>
      </c>
      <c r="S317" t="s">
        <v>2040</v>
      </c>
      <c r="T317" t="s">
        <v>33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5">
        <f>E318/D318</f>
        <v>0.66677083333333331</v>
      </c>
      <c r="H318" s="6">
        <f>AVERAGE(E318/I318,FALSE)</f>
        <v>29.63425925925926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0">
        <f>(((L318/60)/60)/24)+DATE(1970,1,1)</f>
        <v>43788.25</v>
      </c>
      <c r="O318" s="10">
        <f>(((M318/60)/60)/24)+DATE(1970,1,1)</f>
        <v>43789.25</v>
      </c>
      <c r="P318" t="b">
        <v>0</v>
      </c>
      <c r="Q318" t="b">
        <v>1</v>
      </c>
      <c r="R318" t="s">
        <v>2033</v>
      </c>
      <c r="S318" t="s">
        <v>2034</v>
      </c>
      <c r="T318" t="s">
        <v>17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5">
        <f>E319/D319</f>
        <v>0.19227272727272726</v>
      </c>
      <c r="H319" s="6">
        <f>AVERAGE(E319/I319,FALSE)</f>
        <v>21.15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0">
        <f>(((L319/60)/60)/24)+DATE(1970,1,1)</f>
        <v>42869.208333333328</v>
      </c>
      <c r="O319" s="10">
        <f>(((M319/60)/60)/24)+DATE(1970,1,1)</f>
        <v>42882.208333333328</v>
      </c>
      <c r="P319" t="b">
        <v>0</v>
      </c>
      <c r="Q319" t="b">
        <v>0</v>
      </c>
      <c r="R319" t="s">
        <v>2039</v>
      </c>
      <c r="S319" t="s">
        <v>2040</v>
      </c>
      <c r="T319" t="s">
        <v>33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5">
        <f>E320/D320</f>
        <v>0.15842105263157893</v>
      </c>
      <c r="H320" s="6">
        <f>AVERAGE(E320/I320,FALSE)</f>
        <v>26.558823529411764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0">
        <f>(((L320/60)/60)/24)+DATE(1970,1,1)</f>
        <v>41684.25</v>
      </c>
      <c r="O320" s="10">
        <f>(((M320/60)/60)/24)+DATE(1970,1,1)</f>
        <v>41686.25</v>
      </c>
      <c r="P320" t="b">
        <v>0</v>
      </c>
      <c r="Q320" t="b">
        <v>0</v>
      </c>
      <c r="R320" t="s">
        <v>2035</v>
      </c>
      <c r="S320" t="s">
        <v>2036</v>
      </c>
      <c r="T320" t="s">
        <v>23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5">
        <f>E321/D321</f>
        <v>0.38702380952380955</v>
      </c>
      <c r="H321" s="6">
        <f>AVERAGE(E321/I321,FALSE)</f>
        <v>25.3984375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0">
        <f>(((L321/60)/60)/24)+DATE(1970,1,1)</f>
        <v>40402.208333333336</v>
      </c>
      <c r="O321" s="10">
        <f>(((M321/60)/60)/24)+DATE(1970,1,1)</f>
        <v>40426.208333333336</v>
      </c>
      <c r="P321" t="b">
        <v>0</v>
      </c>
      <c r="Q321" t="b">
        <v>0</v>
      </c>
      <c r="R321" t="s">
        <v>2037</v>
      </c>
      <c r="S321" t="s">
        <v>2038</v>
      </c>
      <c r="T321" t="s">
        <v>28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5">
        <f>E322/D322</f>
        <v>9.5876777251184833E-2</v>
      </c>
      <c r="H322" s="6">
        <f>AVERAGE(E322/I322,FALSE)</f>
        <v>50.575000000000003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0">
        <f>(((L322/60)/60)/24)+DATE(1970,1,1)</f>
        <v>40673.208333333336</v>
      </c>
      <c r="O322" s="10">
        <f>(((M322/60)/60)/24)+DATE(1970,1,1)</f>
        <v>40682.208333333336</v>
      </c>
      <c r="P322" t="b">
        <v>0</v>
      </c>
      <c r="Q322" t="b">
        <v>0</v>
      </c>
      <c r="R322" t="s">
        <v>2047</v>
      </c>
      <c r="S322" t="s">
        <v>2053</v>
      </c>
      <c r="T322" t="s">
        <v>119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5">
        <f>E323/D323</f>
        <v>0.94144366197183094</v>
      </c>
      <c r="H323" s="6">
        <f>AVERAGE(E323/I323,FALSE)</f>
        <v>32.500405186385734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0">
        <f>(((L323/60)/60)/24)+DATE(1970,1,1)</f>
        <v>40634.208333333336</v>
      </c>
      <c r="O323" s="10">
        <f>(((M323/60)/60)/24)+DATE(1970,1,1)</f>
        <v>40642.208333333336</v>
      </c>
      <c r="P323" t="b">
        <v>0</v>
      </c>
      <c r="Q323" t="b">
        <v>0</v>
      </c>
      <c r="R323" t="s">
        <v>2041</v>
      </c>
      <c r="S323" t="s">
        <v>2052</v>
      </c>
      <c r="T323" t="s">
        <v>100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5">
        <f>E324/D324</f>
        <v>1.6656234096692113</v>
      </c>
      <c r="H324" s="6">
        <f>AVERAGE(E324/I324,FALSE)</f>
        <v>18.999322755417957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0">
        <f>(((L324/60)/60)/24)+DATE(1970,1,1)</f>
        <v>40507.25</v>
      </c>
      <c r="O324" s="10">
        <f>(((M324/60)/60)/24)+DATE(1970,1,1)</f>
        <v>40520.25</v>
      </c>
      <c r="P324" t="b">
        <v>0</v>
      </c>
      <c r="Q324" t="b">
        <v>0</v>
      </c>
      <c r="R324" t="s">
        <v>2039</v>
      </c>
      <c r="S324" t="s">
        <v>2040</v>
      </c>
      <c r="T324" t="s">
        <v>33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5">
        <f>E325/D325</f>
        <v>0.24134831460674158</v>
      </c>
      <c r="H325" s="6">
        <f>AVERAGE(E325/I325,FALSE)</f>
        <v>41.307692307692307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0">
        <f>(((L325/60)/60)/24)+DATE(1970,1,1)</f>
        <v>41725.208333333336</v>
      </c>
      <c r="O325" s="10">
        <f>(((M325/60)/60)/24)+DATE(1970,1,1)</f>
        <v>41727.208333333336</v>
      </c>
      <c r="P325" t="b">
        <v>0</v>
      </c>
      <c r="Q325" t="b">
        <v>0</v>
      </c>
      <c r="R325" t="s">
        <v>2041</v>
      </c>
      <c r="S325" t="s">
        <v>2042</v>
      </c>
      <c r="T325" t="s">
        <v>42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5">
        <f>E326/D326</f>
        <v>1.6405633802816901</v>
      </c>
      <c r="H326" s="6">
        <f>AVERAGE(E326/I326,FALSE)</f>
        <v>18.970684039087949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0">
        <f>(((L326/60)/60)/24)+DATE(1970,1,1)</f>
        <v>42176.208333333328</v>
      </c>
      <c r="O326" s="10">
        <f>(((M326/60)/60)/24)+DATE(1970,1,1)</f>
        <v>42188.208333333328</v>
      </c>
      <c r="P326" t="b">
        <v>0</v>
      </c>
      <c r="Q326" t="b">
        <v>1</v>
      </c>
      <c r="R326" t="s">
        <v>2039</v>
      </c>
      <c r="S326" t="s">
        <v>2040</v>
      </c>
      <c r="T326" t="s">
        <v>33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5">
        <f>E327/D327</f>
        <v>0.90723076923076929</v>
      </c>
      <c r="H327" s="6">
        <f>AVERAGE(E327/I327,FALSE)</f>
        <v>40.390410958904113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0">
        <f>(((L327/60)/60)/24)+DATE(1970,1,1)</f>
        <v>43267.208333333328</v>
      </c>
      <c r="O327" s="10">
        <f>(((M327/60)/60)/24)+DATE(1970,1,1)</f>
        <v>43290.208333333328</v>
      </c>
      <c r="P327" t="b">
        <v>0</v>
      </c>
      <c r="Q327" t="b">
        <v>1</v>
      </c>
      <c r="R327" t="s">
        <v>2039</v>
      </c>
      <c r="S327" t="s">
        <v>2040</v>
      </c>
      <c r="T327" t="s">
        <v>33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5">
        <f>E328/D328</f>
        <v>0.46194444444444444</v>
      </c>
      <c r="H328" s="6">
        <f>AVERAGE(E328/I328,FALSE)</f>
        <v>12.9921875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0">
        <f>(((L328/60)/60)/24)+DATE(1970,1,1)</f>
        <v>42364.25</v>
      </c>
      <c r="O328" s="10">
        <f>(((M328/60)/60)/24)+DATE(1970,1,1)</f>
        <v>42370.25</v>
      </c>
      <c r="P328" t="b">
        <v>0</v>
      </c>
      <c r="Q328" t="b">
        <v>0</v>
      </c>
      <c r="R328" t="s">
        <v>2041</v>
      </c>
      <c r="S328" t="s">
        <v>2049</v>
      </c>
      <c r="T328" t="s">
        <v>71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5">
        <f>E329/D329</f>
        <v>0.38538461538461538</v>
      </c>
      <c r="H329" s="6">
        <f>AVERAGE(E329/I329,FALSE)</f>
        <v>15.181818181818182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0">
        <f>(((L329/60)/60)/24)+DATE(1970,1,1)</f>
        <v>43705.208333333328</v>
      </c>
      <c r="O329" s="10">
        <f>(((M329/60)/60)/24)+DATE(1970,1,1)</f>
        <v>43709.208333333328</v>
      </c>
      <c r="P329" t="b">
        <v>0</v>
      </c>
      <c r="Q329" t="b">
        <v>1</v>
      </c>
      <c r="R329" t="s">
        <v>2039</v>
      </c>
      <c r="S329" t="s">
        <v>2040</v>
      </c>
      <c r="T329" t="s">
        <v>33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5">
        <f>E330/D330</f>
        <v>1.3356231003039514</v>
      </c>
      <c r="H330" s="6">
        <f>AVERAGE(E330/I330,FALSE)</f>
        <v>27.002458009012699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0">
        <f>(((L330/60)/60)/24)+DATE(1970,1,1)</f>
        <v>43434.25</v>
      </c>
      <c r="O330" s="10">
        <f>(((M330/60)/60)/24)+DATE(1970,1,1)</f>
        <v>43445.25</v>
      </c>
      <c r="P330" t="b">
        <v>0</v>
      </c>
      <c r="Q330" t="b">
        <v>0</v>
      </c>
      <c r="R330" t="s">
        <v>2035</v>
      </c>
      <c r="S330" t="s">
        <v>2036</v>
      </c>
      <c r="T330" t="s">
        <v>23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5">
        <f>E331/D331</f>
        <v>0.22896588486140726</v>
      </c>
      <c r="H331" s="6">
        <f>AVERAGE(E331/I331,FALSE)</f>
        <v>50.893364928909953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0">
        <f>(((L331/60)/60)/24)+DATE(1970,1,1)</f>
        <v>42716.25</v>
      </c>
      <c r="O331" s="10">
        <f>(((M331/60)/60)/24)+DATE(1970,1,1)</f>
        <v>42727.25</v>
      </c>
      <c r="P331" t="b">
        <v>0</v>
      </c>
      <c r="Q331" t="b">
        <v>0</v>
      </c>
      <c r="R331" t="s">
        <v>2050</v>
      </c>
      <c r="S331" t="s">
        <v>2051</v>
      </c>
      <c r="T331" t="s">
        <v>89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5">
        <f>E332/D332</f>
        <v>1.8495548961424333</v>
      </c>
      <c r="H332" s="6">
        <f>AVERAGE(E332/I332,FALSE)</f>
        <v>22.501805054151625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0">
        <f>(((L332/60)/60)/24)+DATE(1970,1,1)</f>
        <v>43077.25</v>
      </c>
      <c r="O332" s="10">
        <f>(((M332/60)/60)/24)+DATE(1970,1,1)</f>
        <v>43078.25</v>
      </c>
      <c r="P332" t="b">
        <v>0</v>
      </c>
      <c r="Q332" t="b">
        <v>0</v>
      </c>
      <c r="R332" t="s">
        <v>2041</v>
      </c>
      <c r="S332" t="s">
        <v>2042</v>
      </c>
      <c r="T332" t="s">
        <v>42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5">
        <f>E333/D333</f>
        <v>4.4372727272727275</v>
      </c>
      <c r="H333" s="6">
        <f>AVERAGE(E333/I333,FALSE)</f>
        <v>38.534210526315789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0">
        <f>(((L333/60)/60)/24)+DATE(1970,1,1)</f>
        <v>40896.25</v>
      </c>
      <c r="O333" s="10">
        <f>(((M333/60)/60)/24)+DATE(1970,1,1)</f>
        <v>40897.25</v>
      </c>
      <c r="P333" t="b">
        <v>0</v>
      </c>
      <c r="Q333" t="b">
        <v>0</v>
      </c>
      <c r="R333" t="s">
        <v>2033</v>
      </c>
      <c r="S333" t="s">
        <v>2034</v>
      </c>
      <c r="T333" t="s">
        <v>17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5">
        <f>E334/D334</f>
        <v>1.999806763285024</v>
      </c>
      <c r="H334" s="6">
        <f>AVERAGE(E334/I334,FALSE)</f>
        <v>44.038297872340422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0">
        <f>(((L334/60)/60)/24)+DATE(1970,1,1)</f>
        <v>41361.208333333336</v>
      </c>
      <c r="O334" s="10">
        <f>(((M334/60)/60)/24)+DATE(1970,1,1)</f>
        <v>41362.208333333336</v>
      </c>
      <c r="P334" t="b">
        <v>0</v>
      </c>
      <c r="Q334" t="b">
        <v>0</v>
      </c>
      <c r="R334" t="s">
        <v>2037</v>
      </c>
      <c r="S334" t="s">
        <v>2046</v>
      </c>
      <c r="T334" t="s">
        <v>65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5">
        <f>E335/D335</f>
        <v>1.2395833333333333</v>
      </c>
      <c r="H335" s="6">
        <f>AVERAGE(E335/I335,FALSE)</f>
        <v>23.51778656126482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0">
        <f>(((L335/60)/60)/24)+DATE(1970,1,1)</f>
        <v>43424.25</v>
      </c>
      <c r="O335" s="10">
        <f>(((M335/60)/60)/24)+DATE(1970,1,1)</f>
        <v>43452.25</v>
      </c>
      <c r="P335" t="b">
        <v>0</v>
      </c>
      <c r="Q335" t="b">
        <v>0</v>
      </c>
      <c r="R335" t="s">
        <v>2039</v>
      </c>
      <c r="S335" t="s">
        <v>2040</v>
      </c>
      <c r="T335" t="s">
        <v>33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5">
        <f>E336/D336</f>
        <v>1.8661329305135952</v>
      </c>
      <c r="H336" s="6">
        <f>AVERAGE(E336/I336,FALSE)</f>
        <v>55.497753818508535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0">
        <f>(((L336/60)/60)/24)+DATE(1970,1,1)</f>
        <v>43110.25</v>
      </c>
      <c r="O336" s="10">
        <f>(((M336/60)/60)/24)+DATE(1970,1,1)</f>
        <v>43117.25</v>
      </c>
      <c r="P336" t="b">
        <v>0</v>
      </c>
      <c r="Q336" t="b">
        <v>0</v>
      </c>
      <c r="R336" t="s">
        <v>2035</v>
      </c>
      <c r="S336" t="s">
        <v>2036</v>
      </c>
      <c r="T336" t="s">
        <v>23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5">
        <f>E337/D337</f>
        <v>1.1428538550057536</v>
      </c>
      <c r="H337" s="6">
        <f>AVERAGE(E337/I337,FALSE)</f>
        <v>43.501533070521241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0">
        <f>(((L337/60)/60)/24)+DATE(1970,1,1)</f>
        <v>43784.25</v>
      </c>
      <c r="O337" s="10">
        <f>(((M337/60)/60)/24)+DATE(1970,1,1)</f>
        <v>43797.25</v>
      </c>
      <c r="P337" t="b">
        <v>0</v>
      </c>
      <c r="Q337" t="b">
        <v>0</v>
      </c>
      <c r="R337" t="s">
        <v>2035</v>
      </c>
      <c r="S337" t="s">
        <v>2036</v>
      </c>
      <c r="T337" t="s">
        <v>23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5">
        <f>E338/D338</f>
        <v>0.97032531824611035</v>
      </c>
      <c r="H338" s="6">
        <f>AVERAGE(E338/I338,FALSE)</f>
        <v>31.997201492537314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0">
        <f>(((L338/60)/60)/24)+DATE(1970,1,1)</f>
        <v>40527.25</v>
      </c>
      <c r="O338" s="10">
        <f>(((M338/60)/60)/24)+DATE(1970,1,1)</f>
        <v>40528.25</v>
      </c>
      <c r="P338" t="b">
        <v>0</v>
      </c>
      <c r="Q338" t="b">
        <v>1</v>
      </c>
      <c r="R338" t="s">
        <v>2035</v>
      </c>
      <c r="S338" t="s">
        <v>2036</v>
      </c>
      <c r="T338" t="s">
        <v>23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5">
        <f>E339/D339</f>
        <v>1.2281904761904763</v>
      </c>
      <c r="H339" s="6">
        <f>AVERAGE(E339/I339,FALSE)</f>
        <v>52.9972602739726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0">
        <f>(((L339/60)/60)/24)+DATE(1970,1,1)</f>
        <v>43780.25</v>
      </c>
      <c r="O339" s="10">
        <f>(((M339/60)/60)/24)+DATE(1970,1,1)</f>
        <v>43781.25</v>
      </c>
      <c r="P339" t="b">
        <v>0</v>
      </c>
      <c r="Q339" t="b">
        <v>0</v>
      </c>
      <c r="R339" t="s">
        <v>2039</v>
      </c>
      <c r="S339" t="s">
        <v>2040</v>
      </c>
      <c r="T339" t="s">
        <v>33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5">
        <f>E340/D340</f>
        <v>1.7914326647564469</v>
      </c>
      <c r="H340" s="6">
        <f>AVERAGE(E340/I340,FALSE)</f>
        <v>36.99467455621302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0">
        <f>(((L340/60)/60)/24)+DATE(1970,1,1)</f>
        <v>40821.208333333336</v>
      </c>
      <c r="O340" s="10">
        <f>(((M340/60)/60)/24)+DATE(1970,1,1)</f>
        <v>40851.208333333336</v>
      </c>
      <c r="P340" t="b">
        <v>0</v>
      </c>
      <c r="Q340" t="b">
        <v>0</v>
      </c>
      <c r="R340" t="s">
        <v>2039</v>
      </c>
      <c r="S340" t="s">
        <v>2040</v>
      </c>
      <c r="T340" t="s">
        <v>33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5">
        <f>E341/D341</f>
        <v>0.79951577402787966</v>
      </c>
      <c r="H341" s="6">
        <f>AVERAGE(E341/I341,FALSE)</f>
        <v>42.010023130300695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0">
        <f>(((L341/60)/60)/24)+DATE(1970,1,1)</f>
        <v>42949.208333333328</v>
      </c>
      <c r="O341" s="10">
        <f>(((M341/60)/60)/24)+DATE(1970,1,1)</f>
        <v>42963.208333333328</v>
      </c>
      <c r="P341" t="b">
        <v>0</v>
      </c>
      <c r="Q341" t="b">
        <v>0</v>
      </c>
      <c r="R341" t="s">
        <v>2039</v>
      </c>
      <c r="S341" t="s">
        <v>2040</v>
      </c>
      <c r="T341" t="s">
        <v>33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5">
        <f>E342/D342</f>
        <v>0.94242587601078165</v>
      </c>
      <c r="H342" s="6">
        <f>AVERAGE(E342/I342,FALSE)</f>
        <v>44.483460559796441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0">
        <f>(((L342/60)/60)/24)+DATE(1970,1,1)</f>
        <v>40889.25</v>
      </c>
      <c r="O342" s="10">
        <f>(((M342/60)/60)/24)+DATE(1970,1,1)</f>
        <v>40890.25</v>
      </c>
      <c r="P342" t="b">
        <v>0</v>
      </c>
      <c r="Q342" t="b">
        <v>0</v>
      </c>
      <c r="R342" t="s">
        <v>2054</v>
      </c>
      <c r="S342" t="s">
        <v>2055</v>
      </c>
      <c r="T342" t="s">
        <v>122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5">
        <f>E343/D343</f>
        <v>0.84669291338582675</v>
      </c>
      <c r="H343" s="6">
        <f>AVERAGE(E343/I343,FALSE)</f>
        <v>38.495226730310264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0">
        <f>(((L343/60)/60)/24)+DATE(1970,1,1)</f>
        <v>42244.208333333328</v>
      </c>
      <c r="O343" s="10">
        <f>(((M343/60)/60)/24)+DATE(1970,1,1)</f>
        <v>42251.208333333328</v>
      </c>
      <c r="P343" t="b">
        <v>0</v>
      </c>
      <c r="Q343" t="b">
        <v>0</v>
      </c>
      <c r="R343" t="s">
        <v>2035</v>
      </c>
      <c r="S343" t="s">
        <v>2045</v>
      </c>
      <c r="T343" t="s">
        <v>60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5">
        <f>E344/D344</f>
        <v>0.66521920668058454</v>
      </c>
      <c r="H344" s="6">
        <f>AVERAGE(E344/I344,FALSE)</f>
        <v>48.573170731707314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0">
        <f>(((L344/60)/60)/24)+DATE(1970,1,1)</f>
        <v>41475.208333333336</v>
      </c>
      <c r="O344" s="10">
        <f>(((M344/60)/60)/24)+DATE(1970,1,1)</f>
        <v>41487.208333333336</v>
      </c>
      <c r="P344" t="b">
        <v>0</v>
      </c>
      <c r="Q344" t="b">
        <v>0</v>
      </c>
      <c r="R344" t="s">
        <v>2039</v>
      </c>
      <c r="S344" t="s">
        <v>2040</v>
      </c>
      <c r="T344" t="s">
        <v>33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5">
        <f>E345/D345</f>
        <v>0.53922222222222227</v>
      </c>
      <c r="H345" s="6">
        <f>AVERAGE(E345/I345,FALSE)</f>
        <v>16.506802721088434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0">
        <f>(((L345/60)/60)/24)+DATE(1970,1,1)</f>
        <v>41597.25</v>
      </c>
      <c r="O345" s="10">
        <f>(((M345/60)/60)/24)+DATE(1970,1,1)</f>
        <v>41650.25</v>
      </c>
      <c r="P345" t="b">
        <v>0</v>
      </c>
      <c r="Q345" t="b">
        <v>0</v>
      </c>
      <c r="R345" t="s">
        <v>2039</v>
      </c>
      <c r="S345" t="s">
        <v>2040</v>
      </c>
      <c r="T345" t="s">
        <v>33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5">
        <f>E346/D346</f>
        <v>0.41983299595141699</v>
      </c>
      <c r="H346" s="6">
        <f>AVERAGE(E346/I346,FALSE)</f>
        <v>49.975301204819274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0">
        <f>(((L346/60)/60)/24)+DATE(1970,1,1)</f>
        <v>43122.25</v>
      </c>
      <c r="O346" s="10">
        <f>(((M346/60)/60)/24)+DATE(1970,1,1)</f>
        <v>43162.25</v>
      </c>
      <c r="P346" t="b">
        <v>0</v>
      </c>
      <c r="Q346" t="b">
        <v>0</v>
      </c>
      <c r="R346" t="s">
        <v>2050</v>
      </c>
      <c r="S346" t="s">
        <v>2051</v>
      </c>
      <c r="T346" t="s">
        <v>89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5">
        <f>E347/D347</f>
        <v>0.14694796954314721</v>
      </c>
      <c r="H347" s="6">
        <f>AVERAGE(E347/I347,FALSE)</f>
        <v>34.983383685800604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0">
        <f>(((L347/60)/60)/24)+DATE(1970,1,1)</f>
        <v>42194.208333333328</v>
      </c>
      <c r="O347" s="10">
        <f>(((M347/60)/60)/24)+DATE(1970,1,1)</f>
        <v>42195.208333333328</v>
      </c>
      <c r="P347" t="b">
        <v>0</v>
      </c>
      <c r="Q347" t="b">
        <v>0</v>
      </c>
      <c r="R347" t="s">
        <v>2041</v>
      </c>
      <c r="S347" t="s">
        <v>2044</v>
      </c>
      <c r="T347" t="s">
        <v>53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5">
        <f>E348/D348</f>
        <v>0.34475</v>
      </c>
      <c r="H348" s="6">
        <f>AVERAGE(E348/I348,FALSE)</f>
        <v>55.16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0">
        <f>(((L348/60)/60)/24)+DATE(1970,1,1)</f>
        <v>42971.208333333328</v>
      </c>
      <c r="O348" s="10">
        <f>(((M348/60)/60)/24)+DATE(1970,1,1)</f>
        <v>43026.208333333328</v>
      </c>
      <c r="P348" t="b">
        <v>0</v>
      </c>
      <c r="Q348" t="b">
        <v>1</v>
      </c>
      <c r="R348" t="s">
        <v>2035</v>
      </c>
      <c r="S348" t="s">
        <v>2045</v>
      </c>
      <c r="T348" t="s">
        <v>60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5">
        <f>E349/D349</f>
        <v>14.007777777777777</v>
      </c>
      <c r="H349" s="6">
        <f>AVERAGE(E349/I349,FALSE)</f>
        <v>33.002617801047123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0">
        <f>(((L349/60)/60)/24)+DATE(1970,1,1)</f>
        <v>42046.25</v>
      </c>
      <c r="O349" s="10">
        <f>(((M349/60)/60)/24)+DATE(1970,1,1)</f>
        <v>42070.25</v>
      </c>
      <c r="P349" t="b">
        <v>0</v>
      </c>
      <c r="Q349" t="b">
        <v>0</v>
      </c>
      <c r="R349" t="s">
        <v>2037</v>
      </c>
      <c r="S349" t="s">
        <v>2038</v>
      </c>
      <c r="T349" t="s">
        <v>28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5">
        <f>E350/D350</f>
        <v>0.71770351758793971</v>
      </c>
      <c r="H350" s="6">
        <f>AVERAGE(E350/I350,FALSE)</f>
        <v>20.502871088142406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0">
        <f>(((L350/60)/60)/24)+DATE(1970,1,1)</f>
        <v>42782.25</v>
      </c>
      <c r="O350" s="10">
        <f>(((M350/60)/60)/24)+DATE(1970,1,1)</f>
        <v>42795.25</v>
      </c>
      <c r="P350" t="b">
        <v>0</v>
      </c>
      <c r="Q350" t="b">
        <v>0</v>
      </c>
      <c r="R350" t="s">
        <v>2033</v>
      </c>
      <c r="S350" t="s">
        <v>2034</v>
      </c>
      <c r="T350" t="s">
        <v>17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5">
        <f>E351/D351</f>
        <v>0.53074115044247783</v>
      </c>
      <c r="H351" s="6">
        <f>AVERAGE(E351/I351,FALSE)</f>
        <v>51.981581798483205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0">
        <f>(((L351/60)/60)/24)+DATE(1970,1,1)</f>
        <v>42930.208333333328</v>
      </c>
      <c r="O351" s="10">
        <f>(((M351/60)/60)/24)+DATE(1970,1,1)</f>
        <v>42960.208333333328</v>
      </c>
      <c r="P351" t="b">
        <v>0</v>
      </c>
      <c r="Q351" t="b">
        <v>0</v>
      </c>
      <c r="R351" t="s">
        <v>2039</v>
      </c>
      <c r="S351" t="s">
        <v>2040</v>
      </c>
      <c r="T351" t="s">
        <v>33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5">
        <f>E352/D352</f>
        <v>0.05</v>
      </c>
      <c r="H352" s="6">
        <f>AVERAGE(E352/I352,FALSE)</f>
        <v>2.5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0">
        <f>(((L352/60)/60)/24)+DATE(1970,1,1)</f>
        <v>42144.208333333328</v>
      </c>
      <c r="O352" s="10">
        <f>(((M352/60)/60)/24)+DATE(1970,1,1)</f>
        <v>42162.208333333328</v>
      </c>
      <c r="P352" t="b">
        <v>0</v>
      </c>
      <c r="Q352" t="b">
        <v>1</v>
      </c>
      <c r="R352" t="s">
        <v>2035</v>
      </c>
      <c r="S352" t="s">
        <v>2058</v>
      </c>
      <c r="T352" t="s">
        <v>159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5">
        <f>E353/D353</f>
        <v>1.2770715249662619</v>
      </c>
      <c r="H353" s="6">
        <f>AVERAGE(E353/I353,FALSE)</f>
        <v>23.504967709885744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0">
        <f>(((L353/60)/60)/24)+DATE(1970,1,1)</f>
        <v>42240.208333333328</v>
      </c>
      <c r="O353" s="10">
        <f>(((M353/60)/60)/24)+DATE(1970,1,1)</f>
        <v>42254.208333333328</v>
      </c>
      <c r="P353" t="b">
        <v>0</v>
      </c>
      <c r="Q353" t="b">
        <v>0</v>
      </c>
      <c r="R353" t="s">
        <v>2035</v>
      </c>
      <c r="S353" t="s">
        <v>2036</v>
      </c>
      <c r="T353" t="s">
        <v>23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5">
        <f>E354/D354</f>
        <v>0.34892857142857142</v>
      </c>
      <c r="H354" s="6">
        <f>AVERAGE(E354/I354,FALSE)</f>
        <v>14.803030303030303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0">
        <f>(((L354/60)/60)/24)+DATE(1970,1,1)</f>
        <v>42315.25</v>
      </c>
      <c r="O354" s="10">
        <f>(((M354/60)/60)/24)+DATE(1970,1,1)</f>
        <v>42323.25</v>
      </c>
      <c r="P354" t="b">
        <v>0</v>
      </c>
      <c r="Q354" t="b">
        <v>0</v>
      </c>
      <c r="R354" t="s">
        <v>2039</v>
      </c>
      <c r="S354" t="s">
        <v>2040</v>
      </c>
      <c r="T354" t="s">
        <v>33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5">
        <f>E355/D355</f>
        <v>4.105982142857143</v>
      </c>
      <c r="H355" s="6">
        <f>AVERAGE(E355/I355,FALSE)</f>
        <v>40.505284791544334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0">
        <f>(((L355/60)/60)/24)+DATE(1970,1,1)</f>
        <v>43651.208333333328</v>
      </c>
      <c r="O355" s="10">
        <f>(((M355/60)/60)/24)+DATE(1970,1,1)</f>
        <v>43652.208333333328</v>
      </c>
      <c r="P355" t="b">
        <v>0</v>
      </c>
      <c r="Q355" t="b">
        <v>0</v>
      </c>
      <c r="R355" t="s">
        <v>2039</v>
      </c>
      <c r="S355" t="s">
        <v>2040</v>
      </c>
      <c r="T355" t="s">
        <v>33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5">
        <f>E356/D356</f>
        <v>1.2373770491803278</v>
      </c>
      <c r="H356" s="6">
        <f>AVERAGE(E356/I356,FALSE)</f>
        <v>47.174999999999997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0">
        <f>(((L356/60)/60)/24)+DATE(1970,1,1)</f>
        <v>41520.208333333336</v>
      </c>
      <c r="O356" s="10">
        <f>(((M356/60)/60)/24)+DATE(1970,1,1)</f>
        <v>41527.208333333336</v>
      </c>
      <c r="P356" t="b">
        <v>0</v>
      </c>
      <c r="Q356" t="b">
        <v>0</v>
      </c>
      <c r="R356" t="s">
        <v>2041</v>
      </c>
      <c r="S356" t="s">
        <v>2042</v>
      </c>
      <c r="T356" t="s">
        <v>42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5">
        <f>E357/D357</f>
        <v>0.58973684210526311</v>
      </c>
      <c r="H357" s="6">
        <f>AVERAGE(E357/I357,FALSE)</f>
        <v>13.029069767441861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0">
        <f>(((L357/60)/60)/24)+DATE(1970,1,1)</f>
        <v>42757.25</v>
      </c>
      <c r="O357" s="10">
        <f>(((M357/60)/60)/24)+DATE(1970,1,1)</f>
        <v>42797.25</v>
      </c>
      <c r="P357" t="b">
        <v>0</v>
      </c>
      <c r="Q357" t="b">
        <v>0</v>
      </c>
      <c r="R357" t="s">
        <v>2037</v>
      </c>
      <c r="S357" t="s">
        <v>2046</v>
      </c>
      <c r="T357" t="s">
        <v>65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5">
        <f>E358/D358</f>
        <v>0.36892473118279567</v>
      </c>
      <c r="H358" s="6">
        <f>AVERAGE(E358/I358,FALSE)</f>
        <v>42.887500000000003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0">
        <f>(((L358/60)/60)/24)+DATE(1970,1,1)</f>
        <v>40922.25</v>
      </c>
      <c r="O358" s="10">
        <f>(((M358/60)/60)/24)+DATE(1970,1,1)</f>
        <v>40931.25</v>
      </c>
      <c r="P358" t="b">
        <v>0</v>
      </c>
      <c r="Q358" t="b">
        <v>0</v>
      </c>
      <c r="R358" t="s">
        <v>2039</v>
      </c>
      <c r="S358" t="s">
        <v>2040</v>
      </c>
      <c r="T358" t="s">
        <v>33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5">
        <f>E359/D359</f>
        <v>1.8491304347826087</v>
      </c>
      <c r="H359" s="6">
        <f>AVERAGE(E359/I359,FALSE)</f>
        <v>51.865853658536587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0">
        <f>(((L359/60)/60)/24)+DATE(1970,1,1)</f>
        <v>42250.208333333328</v>
      </c>
      <c r="O359" s="10">
        <f>(((M359/60)/60)/24)+DATE(1970,1,1)</f>
        <v>42275.208333333328</v>
      </c>
      <c r="P359" t="b">
        <v>0</v>
      </c>
      <c r="Q359" t="b">
        <v>0</v>
      </c>
      <c r="R359" t="s">
        <v>2050</v>
      </c>
      <c r="S359" t="s">
        <v>2051</v>
      </c>
      <c r="T359" t="s">
        <v>89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5">
        <f>E360/D360</f>
        <v>0.11814432989690722</v>
      </c>
      <c r="H360" s="6">
        <f>AVERAGE(E360/I360,FALSE)</f>
        <v>24.913043478260871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0">
        <f>(((L360/60)/60)/24)+DATE(1970,1,1)</f>
        <v>43322.208333333328</v>
      </c>
      <c r="O360" s="10">
        <f>(((M360/60)/60)/24)+DATE(1970,1,1)</f>
        <v>43325.208333333328</v>
      </c>
      <c r="P360" t="b">
        <v>1</v>
      </c>
      <c r="Q360" t="b">
        <v>0</v>
      </c>
      <c r="R360" t="s">
        <v>2054</v>
      </c>
      <c r="S360" t="s">
        <v>2055</v>
      </c>
      <c r="T360" t="s">
        <v>122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5">
        <f>E361/D361</f>
        <v>2.9870000000000001</v>
      </c>
      <c r="H361" s="6">
        <f>AVERAGE(E361/I361,FALSE)</f>
        <v>31.946524064171122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0">
        <f>(((L361/60)/60)/24)+DATE(1970,1,1)</f>
        <v>40782.208333333336</v>
      </c>
      <c r="O361" s="10">
        <f>(((M361/60)/60)/24)+DATE(1970,1,1)</f>
        <v>40789.208333333336</v>
      </c>
      <c r="P361" t="b">
        <v>0</v>
      </c>
      <c r="Q361" t="b">
        <v>0</v>
      </c>
      <c r="R361" t="s">
        <v>2041</v>
      </c>
      <c r="S361" t="s">
        <v>2049</v>
      </c>
      <c r="T361" t="s">
        <v>71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5">
        <f>E362/D362</f>
        <v>2.2635175879396985</v>
      </c>
      <c r="H362" s="6">
        <f>AVERAGE(E362/I362,FALSE)</f>
        <v>23.501217391304348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0">
        <f>(((L362/60)/60)/24)+DATE(1970,1,1)</f>
        <v>40544.25</v>
      </c>
      <c r="O362" s="10">
        <f>(((M362/60)/60)/24)+DATE(1970,1,1)</f>
        <v>40558.25</v>
      </c>
      <c r="P362" t="b">
        <v>0</v>
      </c>
      <c r="Q362" t="b">
        <v>1</v>
      </c>
      <c r="R362" t="s">
        <v>2039</v>
      </c>
      <c r="S362" t="s">
        <v>2040</v>
      </c>
      <c r="T362" t="s">
        <v>33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5">
        <f>E363/D363</f>
        <v>1.7356363636363636</v>
      </c>
      <c r="H363" s="6">
        <f>AVERAGE(E363/I363,FALSE)</f>
        <v>54.238636363636367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0">
        <f>(((L363/60)/60)/24)+DATE(1970,1,1)</f>
        <v>43015.208333333328</v>
      </c>
      <c r="O363" s="10">
        <f>(((M363/60)/60)/24)+DATE(1970,1,1)</f>
        <v>43039.208333333328</v>
      </c>
      <c r="P363" t="b">
        <v>0</v>
      </c>
      <c r="Q363" t="b">
        <v>0</v>
      </c>
      <c r="R363" t="s">
        <v>2039</v>
      </c>
      <c r="S363" t="s">
        <v>2040</v>
      </c>
      <c r="T363" t="s">
        <v>33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5">
        <f>E364/D364</f>
        <v>3.7175675675675675</v>
      </c>
      <c r="H364" s="6">
        <f>AVERAGE(E364/I364,FALSE)</f>
        <v>36.007853403141361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0">
        <f>(((L364/60)/60)/24)+DATE(1970,1,1)</f>
        <v>40570.25</v>
      </c>
      <c r="O364" s="10">
        <f>(((M364/60)/60)/24)+DATE(1970,1,1)</f>
        <v>40608.25</v>
      </c>
      <c r="P364" t="b">
        <v>0</v>
      </c>
      <c r="Q364" t="b">
        <v>0</v>
      </c>
      <c r="R364" t="s">
        <v>2035</v>
      </c>
      <c r="S364" t="s">
        <v>2036</v>
      </c>
      <c r="T364" t="s">
        <v>23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5">
        <f>E365/D365</f>
        <v>1.601923076923077</v>
      </c>
      <c r="H365" s="6">
        <f>AVERAGE(E365/I365,FALSE)</f>
        <v>29.964028776978417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0">
        <f>(((L365/60)/60)/24)+DATE(1970,1,1)</f>
        <v>40904.25</v>
      </c>
      <c r="O365" s="10">
        <f>(((M365/60)/60)/24)+DATE(1970,1,1)</f>
        <v>40905.25</v>
      </c>
      <c r="P365" t="b">
        <v>0</v>
      </c>
      <c r="Q365" t="b">
        <v>0</v>
      </c>
      <c r="R365" t="s">
        <v>2035</v>
      </c>
      <c r="S365" t="s">
        <v>2036</v>
      </c>
      <c r="T365" t="s">
        <v>23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5">
        <f>E366/D366</f>
        <v>16.163333333333334</v>
      </c>
      <c r="H366" s="6">
        <f>AVERAGE(E366/I366,FALSE)</f>
        <v>39.104838709677416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0">
        <f>(((L366/60)/60)/24)+DATE(1970,1,1)</f>
        <v>43164.25</v>
      </c>
      <c r="O366" s="10">
        <f>(((M366/60)/60)/24)+DATE(1970,1,1)</f>
        <v>43194.208333333328</v>
      </c>
      <c r="P366" t="b">
        <v>0</v>
      </c>
      <c r="Q366" t="b">
        <v>0</v>
      </c>
      <c r="R366" t="s">
        <v>2035</v>
      </c>
      <c r="S366" t="s">
        <v>2045</v>
      </c>
      <c r="T366" t="s">
        <v>60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5">
        <f>E367/D367</f>
        <v>7.3343749999999996</v>
      </c>
      <c r="H367" s="6">
        <f>AVERAGE(E367/I367,FALSE)</f>
        <v>52.388392857142854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0">
        <f>(((L367/60)/60)/24)+DATE(1970,1,1)</f>
        <v>42733.25</v>
      </c>
      <c r="O367" s="10">
        <f>(((M367/60)/60)/24)+DATE(1970,1,1)</f>
        <v>42760.25</v>
      </c>
      <c r="P367" t="b">
        <v>0</v>
      </c>
      <c r="Q367" t="b">
        <v>0</v>
      </c>
      <c r="R367" t="s">
        <v>2039</v>
      </c>
      <c r="S367" t="s">
        <v>2040</v>
      </c>
      <c r="T367" t="s">
        <v>33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5">
        <f>E368/D368</f>
        <v>5.9211111111111112</v>
      </c>
      <c r="H368" s="6">
        <f>AVERAGE(E368/I368,FALSE)</f>
        <v>52.762376237623762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0">
        <f>(((L368/60)/60)/24)+DATE(1970,1,1)</f>
        <v>40546.25</v>
      </c>
      <c r="O368" s="10">
        <f>(((M368/60)/60)/24)+DATE(1970,1,1)</f>
        <v>40547.25</v>
      </c>
      <c r="P368" t="b">
        <v>0</v>
      </c>
      <c r="Q368" t="b">
        <v>1</v>
      </c>
      <c r="R368" t="s">
        <v>2039</v>
      </c>
      <c r="S368" t="s">
        <v>2040</v>
      </c>
      <c r="T368" t="s">
        <v>33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5">
        <f>E369/D369</f>
        <v>0.18888888888888888</v>
      </c>
      <c r="H369" s="6">
        <f>AVERAGE(E369/I369,FALSE)</f>
        <v>12.466666666666667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0">
        <f>(((L369/60)/60)/24)+DATE(1970,1,1)</f>
        <v>41930.208333333336</v>
      </c>
      <c r="O369" s="10">
        <f>(((M369/60)/60)/24)+DATE(1970,1,1)</f>
        <v>41954.25</v>
      </c>
      <c r="P369" t="b">
        <v>0</v>
      </c>
      <c r="Q369" t="b">
        <v>1</v>
      </c>
      <c r="R369" t="s">
        <v>2039</v>
      </c>
      <c r="S369" t="s">
        <v>2040</v>
      </c>
      <c r="T369" t="s">
        <v>33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5">
        <f>E370/D370</f>
        <v>2.7680769230769231</v>
      </c>
      <c r="H370" s="6">
        <f>AVERAGE(E370/I370,FALSE)</f>
        <v>34.936893203883493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0">
        <f>(((L370/60)/60)/24)+DATE(1970,1,1)</f>
        <v>40464.208333333336</v>
      </c>
      <c r="O370" s="10">
        <f>(((M370/60)/60)/24)+DATE(1970,1,1)</f>
        <v>40487.208333333336</v>
      </c>
      <c r="P370" t="b">
        <v>0</v>
      </c>
      <c r="Q370" t="b">
        <v>1</v>
      </c>
      <c r="R370" t="s">
        <v>2041</v>
      </c>
      <c r="S370" t="s">
        <v>2042</v>
      </c>
      <c r="T370" t="s">
        <v>42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5">
        <f>E371/D371</f>
        <v>2.730185185185185</v>
      </c>
      <c r="H371" s="6">
        <f>AVERAGE(E371/I371,FALSE)</f>
        <v>47.866883116883116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0">
        <f>(((L371/60)/60)/24)+DATE(1970,1,1)</f>
        <v>41308.25</v>
      </c>
      <c r="O371" s="10">
        <f>(((M371/60)/60)/24)+DATE(1970,1,1)</f>
        <v>41347.208333333336</v>
      </c>
      <c r="P371" t="b">
        <v>0</v>
      </c>
      <c r="Q371" t="b">
        <v>1</v>
      </c>
      <c r="R371" t="s">
        <v>2041</v>
      </c>
      <c r="S371" t="s">
        <v>2060</v>
      </c>
      <c r="T371" t="s">
        <v>269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5">
        <f>E372/D372</f>
        <v>1.593633125556545</v>
      </c>
      <c r="H372" s="6">
        <f>AVERAGE(E372/I372,FALSE)</f>
        <v>14.998742876299028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0">
        <f>(((L372/60)/60)/24)+DATE(1970,1,1)</f>
        <v>43570.208333333328</v>
      </c>
      <c r="O372" s="10">
        <f>(((M372/60)/60)/24)+DATE(1970,1,1)</f>
        <v>43576.208333333328</v>
      </c>
      <c r="P372" t="b">
        <v>0</v>
      </c>
      <c r="Q372" t="b">
        <v>0</v>
      </c>
      <c r="R372" t="s">
        <v>2039</v>
      </c>
      <c r="S372" t="s">
        <v>2040</v>
      </c>
      <c r="T372" t="s">
        <v>33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5">
        <f>E373/D373</f>
        <v>0.67869978858350954</v>
      </c>
      <c r="H373" s="6">
        <f>AVERAGE(E373/I373,FALSE)</f>
        <v>29.505974264705884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0">
        <f>(((L373/60)/60)/24)+DATE(1970,1,1)</f>
        <v>42043.25</v>
      </c>
      <c r="O373" s="10">
        <f>(((M373/60)/60)/24)+DATE(1970,1,1)</f>
        <v>42094.208333333328</v>
      </c>
      <c r="P373" t="b">
        <v>0</v>
      </c>
      <c r="Q373" t="b">
        <v>0</v>
      </c>
      <c r="R373" t="s">
        <v>2039</v>
      </c>
      <c r="S373" t="s">
        <v>2040</v>
      </c>
      <c r="T373" t="s">
        <v>33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5">
        <f>E374/D374</f>
        <v>15.915555555555555</v>
      </c>
      <c r="H374" s="6">
        <f>AVERAGE(E374/I374,FALSE)</f>
        <v>42.378698224852073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0">
        <f>(((L374/60)/60)/24)+DATE(1970,1,1)</f>
        <v>42012.25</v>
      </c>
      <c r="O374" s="10">
        <f>(((M374/60)/60)/24)+DATE(1970,1,1)</f>
        <v>42032.25</v>
      </c>
      <c r="P374" t="b">
        <v>0</v>
      </c>
      <c r="Q374" t="b">
        <v>1</v>
      </c>
      <c r="R374" t="s">
        <v>2041</v>
      </c>
      <c r="S374" t="s">
        <v>2042</v>
      </c>
      <c r="T374" t="s">
        <v>42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5">
        <f>E375/D375</f>
        <v>7.3018222222222224</v>
      </c>
      <c r="H375" s="6">
        <f>AVERAGE(E375/I375,FALSE)</f>
        <v>39.005460588793923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0">
        <f>(((L375/60)/60)/24)+DATE(1970,1,1)</f>
        <v>42964.208333333328</v>
      </c>
      <c r="O375" s="10">
        <f>(((M375/60)/60)/24)+DATE(1970,1,1)</f>
        <v>42972.208333333328</v>
      </c>
      <c r="P375" t="b">
        <v>0</v>
      </c>
      <c r="Q375" t="b">
        <v>0</v>
      </c>
      <c r="R375" t="s">
        <v>2039</v>
      </c>
      <c r="S375" t="s">
        <v>2040</v>
      </c>
      <c r="T375" t="s">
        <v>33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5">
        <f>E376/D376</f>
        <v>0.13185782556750297</v>
      </c>
      <c r="H376" s="6">
        <f>AVERAGE(E376/I376,FALSE)</f>
        <v>25.02607709750567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0">
        <f>(((L376/60)/60)/24)+DATE(1970,1,1)</f>
        <v>43476.25</v>
      </c>
      <c r="O376" s="10">
        <f>(((M376/60)/60)/24)+DATE(1970,1,1)</f>
        <v>43481.25</v>
      </c>
      <c r="P376" t="b">
        <v>0</v>
      </c>
      <c r="Q376" t="b">
        <v>1</v>
      </c>
      <c r="R376" t="s">
        <v>2041</v>
      </c>
      <c r="S376" t="s">
        <v>2042</v>
      </c>
      <c r="T376" t="s">
        <v>42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5">
        <f>E377/D377</f>
        <v>0.54777777777777781</v>
      </c>
      <c r="H377" s="6">
        <f>AVERAGE(E377/I377,FALSE)</f>
        <v>29.58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0">
        <f>(((L377/60)/60)/24)+DATE(1970,1,1)</f>
        <v>42293.208333333328</v>
      </c>
      <c r="O377" s="10">
        <f>(((M377/60)/60)/24)+DATE(1970,1,1)</f>
        <v>42350.25</v>
      </c>
      <c r="P377" t="b">
        <v>0</v>
      </c>
      <c r="Q377" t="b">
        <v>0</v>
      </c>
      <c r="R377" t="s">
        <v>2035</v>
      </c>
      <c r="S377" t="s">
        <v>2045</v>
      </c>
      <c r="T377" t="s">
        <v>60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5">
        <f>E378/D378</f>
        <v>3.6102941176470589</v>
      </c>
      <c r="H378" s="6">
        <f>AVERAGE(E378/I378,FALSE)</f>
        <v>46.851145038167942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0">
        <f>(((L378/60)/60)/24)+DATE(1970,1,1)</f>
        <v>41826.208333333336</v>
      </c>
      <c r="O378" s="10">
        <f>(((M378/60)/60)/24)+DATE(1970,1,1)</f>
        <v>41832.208333333336</v>
      </c>
      <c r="P378" t="b">
        <v>0</v>
      </c>
      <c r="Q378" t="b">
        <v>0</v>
      </c>
      <c r="R378" t="s">
        <v>2035</v>
      </c>
      <c r="S378" t="s">
        <v>2036</v>
      </c>
      <c r="T378" t="s">
        <v>23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5">
        <f>E379/D379</f>
        <v>0.10257545271629778</v>
      </c>
      <c r="H379" s="6">
        <f>AVERAGE(E379/I379,FALSE)</f>
        <v>20.070866141732285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0">
        <f>(((L379/60)/60)/24)+DATE(1970,1,1)</f>
        <v>43760.208333333328</v>
      </c>
      <c r="O379" s="10">
        <f>(((M379/60)/60)/24)+DATE(1970,1,1)</f>
        <v>43774.25</v>
      </c>
      <c r="P379" t="b">
        <v>0</v>
      </c>
      <c r="Q379" t="b">
        <v>0</v>
      </c>
      <c r="R379" t="s">
        <v>2039</v>
      </c>
      <c r="S379" t="s">
        <v>2040</v>
      </c>
      <c r="T379" t="s">
        <v>33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5">
        <f>E380/D380</f>
        <v>0.13962962962962963</v>
      </c>
      <c r="H380" s="6">
        <f>AVERAGE(E380/I380,FALSE)</f>
        <v>35.045070422535211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0">
        <f>(((L380/60)/60)/24)+DATE(1970,1,1)</f>
        <v>43241.208333333328</v>
      </c>
      <c r="O380" s="10">
        <f>(((M380/60)/60)/24)+DATE(1970,1,1)</f>
        <v>43279.208333333328</v>
      </c>
      <c r="P380" t="b">
        <v>0</v>
      </c>
      <c r="Q380" t="b">
        <v>0</v>
      </c>
      <c r="R380" t="s">
        <v>2041</v>
      </c>
      <c r="S380" t="s">
        <v>2042</v>
      </c>
      <c r="T380" t="s">
        <v>42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5">
        <f>E381/D381</f>
        <v>0.40444444444444444</v>
      </c>
      <c r="H381" s="6">
        <f>AVERAGE(E381/I381,FALSE)</f>
        <v>33.090909090909093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0">
        <f>(((L381/60)/60)/24)+DATE(1970,1,1)</f>
        <v>40843.208333333336</v>
      </c>
      <c r="O381" s="10">
        <f>(((M381/60)/60)/24)+DATE(1970,1,1)</f>
        <v>40857.25</v>
      </c>
      <c r="P381" t="b">
        <v>0</v>
      </c>
      <c r="Q381" t="b">
        <v>0</v>
      </c>
      <c r="R381" t="s">
        <v>2039</v>
      </c>
      <c r="S381" t="s">
        <v>2040</v>
      </c>
      <c r="T381" t="s">
        <v>33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5">
        <f>E382/D382</f>
        <v>1.6032</v>
      </c>
      <c r="H382" s="6">
        <f>AVERAGE(E382/I382,FALSE)</f>
        <v>23.857142857142858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0">
        <f>(((L382/60)/60)/24)+DATE(1970,1,1)</f>
        <v>41448.208333333336</v>
      </c>
      <c r="O382" s="10">
        <f>(((M382/60)/60)/24)+DATE(1970,1,1)</f>
        <v>41453.208333333336</v>
      </c>
      <c r="P382" t="b">
        <v>0</v>
      </c>
      <c r="Q382" t="b">
        <v>0</v>
      </c>
      <c r="R382" t="s">
        <v>2039</v>
      </c>
      <c r="S382" t="s">
        <v>2040</v>
      </c>
      <c r="T382" t="s">
        <v>33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5">
        <f>E383/D383</f>
        <v>1.8394339622641509</v>
      </c>
      <c r="H383" s="6">
        <f>AVERAGE(E383/I383,FALSE)</f>
        <v>31.448387096774194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0">
        <f>(((L383/60)/60)/24)+DATE(1970,1,1)</f>
        <v>42163.208333333328</v>
      </c>
      <c r="O383" s="10">
        <f>(((M383/60)/60)/24)+DATE(1970,1,1)</f>
        <v>42209.208333333328</v>
      </c>
      <c r="P383" t="b">
        <v>0</v>
      </c>
      <c r="Q383" t="b">
        <v>0</v>
      </c>
      <c r="R383" t="s">
        <v>2039</v>
      </c>
      <c r="S383" t="s">
        <v>2040</v>
      </c>
      <c r="T383" t="s">
        <v>33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5">
        <f>E384/D384</f>
        <v>0.63769230769230767</v>
      </c>
      <c r="H384" s="6">
        <f>AVERAGE(E384/I384,FALSE)</f>
        <v>43.305970149253731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0">
        <f>(((L384/60)/60)/24)+DATE(1970,1,1)</f>
        <v>43024.208333333328</v>
      </c>
      <c r="O384" s="10">
        <f>(((M384/60)/60)/24)+DATE(1970,1,1)</f>
        <v>43043.208333333328</v>
      </c>
      <c r="P384" t="b">
        <v>0</v>
      </c>
      <c r="Q384" t="b">
        <v>0</v>
      </c>
      <c r="R384" t="s">
        <v>2054</v>
      </c>
      <c r="S384" t="s">
        <v>2055</v>
      </c>
      <c r="T384" t="s">
        <v>122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5">
        <f>E385/D385</f>
        <v>2.2538095238095237</v>
      </c>
      <c r="H385" s="6">
        <f>AVERAGE(E385/I385,FALSE)</f>
        <v>37.563492063492063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0">
        <f>(((L385/60)/60)/24)+DATE(1970,1,1)</f>
        <v>43509.25</v>
      </c>
      <c r="O385" s="10">
        <f>(((M385/60)/60)/24)+DATE(1970,1,1)</f>
        <v>43515.25</v>
      </c>
      <c r="P385" t="b">
        <v>0</v>
      </c>
      <c r="Q385" t="b">
        <v>1</v>
      </c>
      <c r="R385" t="s">
        <v>2033</v>
      </c>
      <c r="S385" t="s">
        <v>2034</v>
      </c>
      <c r="T385" t="s">
        <v>17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5">
        <f>E386/D386</f>
        <v>1.7200961538461539</v>
      </c>
      <c r="H386" s="6">
        <f>AVERAGE(E386/I386,FALSE)</f>
        <v>20.502083767451552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0">
        <f>(((L386/60)/60)/24)+DATE(1970,1,1)</f>
        <v>42776.25</v>
      </c>
      <c r="O386" s="10">
        <f>(((M386/60)/60)/24)+DATE(1970,1,1)</f>
        <v>42803.25</v>
      </c>
      <c r="P386" t="b">
        <v>1</v>
      </c>
      <c r="Q386" t="b">
        <v>1</v>
      </c>
      <c r="R386" t="s">
        <v>2041</v>
      </c>
      <c r="S386" t="s">
        <v>2042</v>
      </c>
      <c r="T386" t="s">
        <v>42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5">
        <f>E387/D387</f>
        <v>1.4616709511568124</v>
      </c>
      <c r="H387" s="6">
        <f>AVERAGE(E387/I387,FALSE)</f>
        <v>25.003957783641162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0">
        <f>(((L387/60)/60)/24)+DATE(1970,1,1)</f>
        <v>43553.208333333328</v>
      </c>
      <c r="O387" s="10">
        <f>(((M387/60)/60)/24)+DATE(1970,1,1)</f>
        <v>43585.208333333328</v>
      </c>
      <c r="P387" t="b">
        <v>0</v>
      </c>
      <c r="Q387" t="b">
        <v>0</v>
      </c>
      <c r="R387" t="s">
        <v>2047</v>
      </c>
      <c r="S387" t="s">
        <v>2048</v>
      </c>
      <c r="T387" t="s">
        <v>68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5">
        <f>E388/D388</f>
        <v>0.76423616236162362</v>
      </c>
      <c r="H388" s="6">
        <f>AVERAGE(E388/I388,FALSE)</f>
        <v>48.480337078651687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0">
        <f>(((L388/60)/60)/24)+DATE(1970,1,1)</f>
        <v>40355.208333333336</v>
      </c>
      <c r="O388" s="10">
        <f>(((M388/60)/60)/24)+DATE(1970,1,1)</f>
        <v>40367.208333333336</v>
      </c>
      <c r="P388" t="b">
        <v>0</v>
      </c>
      <c r="Q388" t="b">
        <v>0</v>
      </c>
      <c r="R388" t="s">
        <v>2039</v>
      </c>
      <c r="S388" t="s">
        <v>2040</v>
      </c>
      <c r="T388" t="s">
        <v>33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5">
        <f>E389/D389</f>
        <v>0.39261467889908258</v>
      </c>
      <c r="H389" s="6">
        <f>AVERAGE(E389/I389,FALSE)</f>
        <v>50.465801886792455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0">
        <f>(((L389/60)/60)/24)+DATE(1970,1,1)</f>
        <v>41072.208333333336</v>
      </c>
      <c r="O389" s="10">
        <f>(((M389/60)/60)/24)+DATE(1970,1,1)</f>
        <v>41077.208333333336</v>
      </c>
      <c r="P389" t="b">
        <v>0</v>
      </c>
      <c r="Q389" t="b">
        <v>0</v>
      </c>
      <c r="R389" t="s">
        <v>2037</v>
      </c>
      <c r="S389" t="s">
        <v>2046</v>
      </c>
      <c r="T389" t="s">
        <v>65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5">
        <f>E390/D390</f>
        <v>0.11270034843205574</v>
      </c>
      <c r="H390" s="6">
        <f>AVERAGE(E390/I390,FALSE)</f>
        <v>44.613793103448273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0">
        <f>(((L390/60)/60)/24)+DATE(1970,1,1)</f>
        <v>40912.25</v>
      </c>
      <c r="O390" s="10">
        <f>(((M390/60)/60)/24)+DATE(1970,1,1)</f>
        <v>40914.25</v>
      </c>
      <c r="P390" t="b">
        <v>0</v>
      </c>
      <c r="Q390" t="b">
        <v>0</v>
      </c>
      <c r="R390" t="s">
        <v>2035</v>
      </c>
      <c r="S390" t="s">
        <v>2045</v>
      </c>
      <c r="T390" t="s">
        <v>60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5">
        <f>E391/D391</f>
        <v>1.2211084337349398</v>
      </c>
      <c r="H391" s="6">
        <f>AVERAGE(E391/I391,FALSE)</f>
        <v>43.989583333333336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0">
        <f>(((L391/60)/60)/24)+DATE(1970,1,1)</f>
        <v>40479.208333333336</v>
      </c>
      <c r="O391" s="10">
        <f>(((M391/60)/60)/24)+DATE(1970,1,1)</f>
        <v>40506.25</v>
      </c>
      <c r="P391" t="b">
        <v>0</v>
      </c>
      <c r="Q391" t="b">
        <v>0</v>
      </c>
      <c r="R391" t="s">
        <v>2039</v>
      </c>
      <c r="S391" t="s">
        <v>2040</v>
      </c>
      <c r="T391" t="s">
        <v>33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5">
        <f>E392/D392</f>
        <v>1.8654166666666667</v>
      </c>
      <c r="H392" s="6">
        <f>AVERAGE(E392/I392,FALSE)</f>
        <v>44.77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0">
        <f>(((L392/60)/60)/24)+DATE(1970,1,1)</f>
        <v>41530.208333333336</v>
      </c>
      <c r="O392" s="10">
        <f>(((M392/60)/60)/24)+DATE(1970,1,1)</f>
        <v>41545.208333333336</v>
      </c>
      <c r="P392" t="b">
        <v>0</v>
      </c>
      <c r="Q392" t="b">
        <v>0</v>
      </c>
      <c r="R392" t="s">
        <v>2054</v>
      </c>
      <c r="S392" t="s">
        <v>2055</v>
      </c>
      <c r="T392" t="s">
        <v>122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5">
        <f>E393/D393</f>
        <v>7.27317880794702E-2</v>
      </c>
      <c r="H393" s="6">
        <f>AVERAGE(E393/I393,FALSE)</f>
        <v>14.54635761589404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0">
        <f>(((L393/60)/60)/24)+DATE(1970,1,1)</f>
        <v>41653.25</v>
      </c>
      <c r="O393" s="10">
        <f>(((M393/60)/60)/24)+DATE(1970,1,1)</f>
        <v>41655.25</v>
      </c>
      <c r="P393" t="b">
        <v>0</v>
      </c>
      <c r="Q393" t="b">
        <v>0</v>
      </c>
      <c r="R393" t="s">
        <v>2047</v>
      </c>
      <c r="S393" t="s">
        <v>2048</v>
      </c>
      <c r="T393" t="s">
        <v>68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5">
        <f>E394/D394</f>
        <v>0.65642371234207963</v>
      </c>
      <c r="H394" s="6">
        <f>AVERAGE(E394/I394,FALSE)</f>
        <v>21.003109452736318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0">
        <f>(((L394/60)/60)/24)+DATE(1970,1,1)</f>
        <v>40549.25</v>
      </c>
      <c r="O394" s="10">
        <f>(((M394/60)/60)/24)+DATE(1970,1,1)</f>
        <v>40551.25</v>
      </c>
      <c r="P394" t="b">
        <v>0</v>
      </c>
      <c r="Q394" t="b">
        <v>0</v>
      </c>
      <c r="R394" t="s">
        <v>2037</v>
      </c>
      <c r="S394" t="s">
        <v>2046</v>
      </c>
      <c r="T394" t="s">
        <v>65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5">
        <f>E395/D395</f>
        <v>2.2896178343949045</v>
      </c>
      <c r="H395" s="6">
        <f>AVERAGE(E395/I395,FALSE)</f>
        <v>23.502451781627983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0">
        <f>(((L395/60)/60)/24)+DATE(1970,1,1)</f>
        <v>42933.208333333328</v>
      </c>
      <c r="O395" s="10">
        <f>(((M395/60)/60)/24)+DATE(1970,1,1)</f>
        <v>42934.208333333328</v>
      </c>
      <c r="P395" t="b">
        <v>0</v>
      </c>
      <c r="Q395" t="b">
        <v>0</v>
      </c>
      <c r="R395" t="s">
        <v>2035</v>
      </c>
      <c r="S395" t="s">
        <v>2058</v>
      </c>
      <c r="T395" t="s">
        <v>159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5">
        <f>E396/D396</f>
        <v>4.6937499999999996</v>
      </c>
      <c r="H396" s="6">
        <f>AVERAGE(E396/I396,FALSE)</f>
        <v>55.220588235294116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0">
        <f>(((L396/60)/60)/24)+DATE(1970,1,1)</f>
        <v>41484.208333333336</v>
      </c>
      <c r="O396" s="10">
        <f>(((M396/60)/60)/24)+DATE(1970,1,1)</f>
        <v>41494.208333333336</v>
      </c>
      <c r="P396" t="b">
        <v>0</v>
      </c>
      <c r="Q396" t="b">
        <v>1</v>
      </c>
      <c r="R396" t="s">
        <v>2041</v>
      </c>
      <c r="S396" t="s">
        <v>2042</v>
      </c>
      <c r="T396" t="s">
        <v>42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5">
        <f>E397/D397</f>
        <v>1.3011267605633803</v>
      </c>
      <c r="H397" s="6">
        <f>AVERAGE(E397/I397,FALSE)</f>
        <v>20.995454545454546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0">
        <f>(((L397/60)/60)/24)+DATE(1970,1,1)</f>
        <v>40885.25</v>
      </c>
      <c r="O397" s="10">
        <f>(((M397/60)/60)/24)+DATE(1970,1,1)</f>
        <v>40886.25</v>
      </c>
      <c r="P397" t="b">
        <v>1</v>
      </c>
      <c r="Q397" t="b">
        <v>0</v>
      </c>
      <c r="R397" t="s">
        <v>2039</v>
      </c>
      <c r="S397" t="s">
        <v>2040</v>
      </c>
      <c r="T397" t="s">
        <v>33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5">
        <f>E398/D398</f>
        <v>1.6705422993492407</v>
      </c>
      <c r="H398" s="6">
        <f>AVERAGE(E398/I398,FALSE)</f>
        <v>24.006234413965089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0">
        <f>(((L398/60)/60)/24)+DATE(1970,1,1)</f>
        <v>43378.208333333328</v>
      </c>
      <c r="O398" s="10">
        <f>(((M398/60)/60)/24)+DATE(1970,1,1)</f>
        <v>43386.208333333328</v>
      </c>
      <c r="P398" t="b">
        <v>0</v>
      </c>
      <c r="Q398" t="b">
        <v>0</v>
      </c>
      <c r="R398" t="s">
        <v>2041</v>
      </c>
      <c r="S398" t="s">
        <v>2044</v>
      </c>
      <c r="T398" t="s">
        <v>53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5">
        <f>E399/D399</f>
        <v>1.738641975308642</v>
      </c>
      <c r="H399" s="6">
        <f>AVERAGE(E399/I399,FALSE)</f>
        <v>15.509911894273127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0">
        <f>(((L399/60)/60)/24)+DATE(1970,1,1)</f>
        <v>41417.208333333336</v>
      </c>
      <c r="O399" s="10">
        <f>(((M399/60)/60)/24)+DATE(1970,1,1)</f>
        <v>41423.208333333336</v>
      </c>
      <c r="P399" t="b">
        <v>0</v>
      </c>
      <c r="Q399" t="b">
        <v>0</v>
      </c>
      <c r="R399" t="s">
        <v>2035</v>
      </c>
      <c r="S399" t="s">
        <v>2036</v>
      </c>
      <c r="T399" t="s">
        <v>23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5">
        <f>E400/D400</f>
        <v>7.1776470588235295</v>
      </c>
      <c r="H400" s="6">
        <f>AVERAGE(E400/I400,FALSE)</f>
        <v>49.601626016260163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0">
        <f>(((L400/60)/60)/24)+DATE(1970,1,1)</f>
        <v>43228.208333333328</v>
      </c>
      <c r="O400" s="10">
        <f>(((M400/60)/60)/24)+DATE(1970,1,1)</f>
        <v>43230.208333333328</v>
      </c>
      <c r="P400" t="b">
        <v>0</v>
      </c>
      <c r="Q400" t="b">
        <v>1</v>
      </c>
      <c r="R400" t="s">
        <v>2041</v>
      </c>
      <c r="S400" t="s">
        <v>2049</v>
      </c>
      <c r="T400" t="s">
        <v>71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5">
        <f>E401/D401</f>
        <v>0.63850976361767731</v>
      </c>
      <c r="H401" s="6">
        <f>AVERAGE(E401/I401,FALSE)</f>
        <v>33.011158342189162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0">
        <f>(((L401/60)/60)/24)+DATE(1970,1,1)</f>
        <v>40576.25</v>
      </c>
      <c r="O401" s="10">
        <f>(((M401/60)/60)/24)+DATE(1970,1,1)</f>
        <v>40583.25</v>
      </c>
      <c r="P401" t="b">
        <v>0</v>
      </c>
      <c r="Q401" t="b">
        <v>0</v>
      </c>
      <c r="R401" t="s">
        <v>2035</v>
      </c>
      <c r="S401" t="s">
        <v>2045</v>
      </c>
      <c r="T401" t="s">
        <v>60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5">
        <f>E402/D402</f>
        <v>0.02</v>
      </c>
      <c r="H402" s="6">
        <f>AVERAGE(E402/I402,FALSE)</f>
        <v>1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0">
        <f>(((L402/60)/60)/24)+DATE(1970,1,1)</f>
        <v>41502.208333333336</v>
      </c>
      <c r="O402" s="10">
        <f>(((M402/60)/60)/24)+DATE(1970,1,1)</f>
        <v>41524.208333333336</v>
      </c>
      <c r="P402" t="b">
        <v>0</v>
      </c>
      <c r="Q402" t="b">
        <v>1</v>
      </c>
      <c r="R402" t="s">
        <v>2054</v>
      </c>
      <c r="S402" t="s">
        <v>2055</v>
      </c>
      <c r="T402" t="s">
        <v>122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5">
        <f>E403/D403</f>
        <v>15.302222222222222</v>
      </c>
      <c r="H403" s="6">
        <f>AVERAGE(E403/I403,FALSE)</f>
        <v>23.030100334448161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0">
        <f>(((L403/60)/60)/24)+DATE(1970,1,1)</f>
        <v>43765.208333333328</v>
      </c>
      <c r="O403" s="10">
        <f>(((M403/60)/60)/24)+DATE(1970,1,1)</f>
        <v>43765.208333333328</v>
      </c>
      <c r="P403" t="b">
        <v>0</v>
      </c>
      <c r="Q403" t="b">
        <v>0</v>
      </c>
      <c r="R403" t="s">
        <v>2039</v>
      </c>
      <c r="S403" t="s">
        <v>2040</v>
      </c>
      <c r="T403" t="s">
        <v>33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5">
        <f>E404/D404</f>
        <v>0.40356164383561643</v>
      </c>
      <c r="H404" s="6">
        <f>AVERAGE(E404/I404,FALSE)</f>
        <v>36.825000000000003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0">
        <f>(((L404/60)/60)/24)+DATE(1970,1,1)</f>
        <v>40914.25</v>
      </c>
      <c r="O404" s="10">
        <f>(((M404/60)/60)/24)+DATE(1970,1,1)</f>
        <v>40961.25</v>
      </c>
      <c r="P404" t="b">
        <v>0</v>
      </c>
      <c r="Q404" t="b">
        <v>1</v>
      </c>
      <c r="R404" t="s">
        <v>2041</v>
      </c>
      <c r="S404" t="s">
        <v>2052</v>
      </c>
      <c r="T404" t="s">
        <v>100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5">
        <f>E405/D405</f>
        <v>0.86220633299284988</v>
      </c>
      <c r="H405" s="6">
        <f>AVERAGE(E405/I405,FALSE)</f>
        <v>27.996683250414595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0">
        <f>(((L405/60)/60)/24)+DATE(1970,1,1)</f>
        <v>40310.208333333336</v>
      </c>
      <c r="O405" s="10">
        <f>(((M405/60)/60)/24)+DATE(1970,1,1)</f>
        <v>40346.208333333336</v>
      </c>
      <c r="P405" t="b">
        <v>0</v>
      </c>
      <c r="Q405" t="b">
        <v>1</v>
      </c>
      <c r="R405" t="s">
        <v>2039</v>
      </c>
      <c r="S405" t="s">
        <v>2040</v>
      </c>
      <c r="T405" t="s">
        <v>33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5">
        <f>E406/D406</f>
        <v>3.1558486707566464</v>
      </c>
      <c r="H406" s="6">
        <f>AVERAGE(E406/I406,FALSE)</f>
        <v>34.492847563701389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0">
        <f>(((L406/60)/60)/24)+DATE(1970,1,1)</f>
        <v>43053.25</v>
      </c>
      <c r="O406" s="10">
        <f>(((M406/60)/60)/24)+DATE(1970,1,1)</f>
        <v>43056.25</v>
      </c>
      <c r="P406" t="b">
        <v>0</v>
      </c>
      <c r="Q406" t="b">
        <v>0</v>
      </c>
      <c r="R406" t="s">
        <v>2039</v>
      </c>
      <c r="S406" t="s">
        <v>2040</v>
      </c>
      <c r="T406" t="s">
        <v>33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5">
        <f>E407/D407</f>
        <v>0.89618243243243245</v>
      </c>
      <c r="H407" s="6">
        <f>AVERAGE(E407/I407,FALSE)</f>
        <v>30.49080459770115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0">
        <f>(((L407/60)/60)/24)+DATE(1970,1,1)</f>
        <v>43255.208333333328</v>
      </c>
      <c r="O407" s="10">
        <f>(((M407/60)/60)/24)+DATE(1970,1,1)</f>
        <v>43305.208333333328</v>
      </c>
      <c r="P407" t="b">
        <v>0</v>
      </c>
      <c r="Q407" t="b">
        <v>0</v>
      </c>
      <c r="R407" t="s">
        <v>2039</v>
      </c>
      <c r="S407" t="s">
        <v>2040</v>
      </c>
      <c r="T407" t="s">
        <v>33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5">
        <f>E408/D408</f>
        <v>1.8214503816793892</v>
      </c>
      <c r="H408" s="6">
        <f>AVERAGE(E408/I408,FALSE)</f>
        <v>55.490697674418605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0">
        <f>(((L408/60)/60)/24)+DATE(1970,1,1)</f>
        <v>41304.25</v>
      </c>
      <c r="O408" s="10">
        <f>(((M408/60)/60)/24)+DATE(1970,1,1)</f>
        <v>41316.25</v>
      </c>
      <c r="P408" t="b">
        <v>1</v>
      </c>
      <c r="Q408" t="b">
        <v>0</v>
      </c>
      <c r="R408" t="s">
        <v>2041</v>
      </c>
      <c r="S408" t="s">
        <v>2042</v>
      </c>
      <c r="T408" t="s">
        <v>42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5">
        <f>E409/D409</f>
        <v>3.5588235294117645</v>
      </c>
      <c r="H409" s="6">
        <f>AVERAGE(E409/I409,FALSE)</f>
        <v>12.5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0">
        <f>(((L409/60)/60)/24)+DATE(1970,1,1)</f>
        <v>43751.208333333328</v>
      </c>
      <c r="O409" s="10">
        <f>(((M409/60)/60)/24)+DATE(1970,1,1)</f>
        <v>43758.208333333328</v>
      </c>
      <c r="P409" t="b">
        <v>0</v>
      </c>
      <c r="Q409" t="b">
        <v>0</v>
      </c>
      <c r="R409" t="s">
        <v>2039</v>
      </c>
      <c r="S409" t="s">
        <v>2040</v>
      </c>
      <c r="T409" t="s">
        <v>33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5">
        <f>E410/D410</f>
        <v>1.3183695652173912</v>
      </c>
      <c r="H410" s="6">
        <f>AVERAGE(E410/I410,FALSE)</f>
        <v>39.379870129870127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0">
        <f>(((L410/60)/60)/24)+DATE(1970,1,1)</f>
        <v>42541.208333333328</v>
      </c>
      <c r="O410" s="10">
        <f>(((M410/60)/60)/24)+DATE(1970,1,1)</f>
        <v>42561.208333333328</v>
      </c>
      <c r="P410" t="b">
        <v>0</v>
      </c>
      <c r="Q410" t="b">
        <v>0</v>
      </c>
      <c r="R410" t="s">
        <v>2041</v>
      </c>
      <c r="S410" t="s">
        <v>2042</v>
      </c>
      <c r="T410" t="s">
        <v>42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5">
        <f>E411/D411</f>
        <v>0.46315634218289087</v>
      </c>
      <c r="H411" s="6">
        <f>AVERAGE(E411/I411,FALSE)</f>
        <v>43.980392156862742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0">
        <f>(((L411/60)/60)/24)+DATE(1970,1,1)</f>
        <v>42843.208333333328</v>
      </c>
      <c r="O411" s="10">
        <f>(((M411/60)/60)/24)+DATE(1970,1,1)</f>
        <v>42847.208333333328</v>
      </c>
      <c r="P411" t="b">
        <v>0</v>
      </c>
      <c r="Q411" t="b">
        <v>0</v>
      </c>
      <c r="R411" t="s">
        <v>2035</v>
      </c>
      <c r="S411" t="s">
        <v>2036</v>
      </c>
      <c r="T411" t="s">
        <v>23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5">
        <f>E412/D412</f>
        <v>0.36132726089785294</v>
      </c>
      <c r="H412" s="6">
        <f>AVERAGE(E412/I412,FALSE)</f>
        <v>24.993699369936994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0">
        <f>(((L412/60)/60)/24)+DATE(1970,1,1)</f>
        <v>42122.208333333328</v>
      </c>
      <c r="O412" s="10">
        <f>(((M412/60)/60)/24)+DATE(1970,1,1)</f>
        <v>42122.208333333328</v>
      </c>
      <c r="P412" t="b">
        <v>0</v>
      </c>
      <c r="Q412" t="b">
        <v>0</v>
      </c>
      <c r="R412" t="s">
        <v>2050</v>
      </c>
      <c r="S412" t="s">
        <v>2061</v>
      </c>
      <c r="T412" t="s">
        <v>292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5">
        <f>E413/D413</f>
        <v>1.0462820512820512</v>
      </c>
      <c r="H413" s="6">
        <f>AVERAGE(E413/I413,FALSE)</f>
        <v>49.762195121951223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0">
        <f>(((L413/60)/60)/24)+DATE(1970,1,1)</f>
        <v>42884.208333333328</v>
      </c>
      <c r="O413" s="10">
        <f>(((M413/60)/60)/24)+DATE(1970,1,1)</f>
        <v>42886.208333333328</v>
      </c>
      <c r="P413" t="b">
        <v>0</v>
      </c>
      <c r="Q413" t="b">
        <v>0</v>
      </c>
      <c r="R413" t="s">
        <v>2039</v>
      </c>
      <c r="S413" t="s">
        <v>2040</v>
      </c>
      <c r="T413" t="s">
        <v>33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5">
        <f>E414/D414</f>
        <v>6.6885714285714286</v>
      </c>
      <c r="H414" s="6">
        <f>AVERAGE(E414/I414,FALSE)</f>
        <v>52.410447761194028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0">
        <f>(((L414/60)/60)/24)+DATE(1970,1,1)</f>
        <v>41642.25</v>
      </c>
      <c r="O414" s="10">
        <f>(((M414/60)/60)/24)+DATE(1970,1,1)</f>
        <v>41652.25</v>
      </c>
      <c r="P414" t="b">
        <v>0</v>
      </c>
      <c r="Q414" t="b">
        <v>0</v>
      </c>
      <c r="R414" t="s">
        <v>2047</v>
      </c>
      <c r="S414" t="s">
        <v>2053</v>
      </c>
      <c r="T414" t="s">
        <v>119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5">
        <f>E415/D415</f>
        <v>0.62072823218997364</v>
      </c>
      <c r="H415" s="6">
        <f>AVERAGE(E415/I415,FALSE)</f>
        <v>54.007346189164373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0">
        <f>(((L415/60)/60)/24)+DATE(1970,1,1)</f>
        <v>43431.25</v>
      </c>
      <c r="O415" s="10">
        <f>(((M415/60)/60)/24)+DATE(1970,1,1)</f>
        <v>43458.25</v>
      </c>
      <c r="P415" t="b">
        <v>0</v>
      </c>
      <c r="Q415" t="b">
        <v>0</v>
      </c>
      <c r="R415" t="s">
        <v>2041</v>
      </c>
      <c r="S415" t="s">
        <v>2049</v>
      </c>
      <c r="T415" t="s">
        <v>71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5">
        <f>E416/D416</f>
        <v>0.84699787460148779</v>
      </c>
      <c r="H416" s="6">
        <f>AVERAGE(E416/I416,FALSE)</f>
        <v>14.499272330362016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0">
        <f>(((L416/60)/60)/24)+DATE(1970,1,1)</f>
        <v>40288.208333333336</v>
      </c>
      <c r="O416" s="10">
        <f>(((M416/60)/60)/24)+DATE(1970,1,1)</f>
        <v>40296.208333333336</v>
      </c>
      <c r="P416" t="b">
        <v>0</v>
      </c>
      <c r="Q416" t="b">
        <v>1</v>
      </c>
      <c r="R416" t="s">
        <v>2033</v>
      </c>
      <c r="S416" t="s">
        <v>2034</v>
      </c>
      <c r="T416" t="s">
        <v>17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5">
        <f>E417/D417</f>
        <v>0.11059030837004405</v>
      </c>
      <c r="H417" s="6">
        <f>AVERAGE(E417/I417,FALSE)</f>
        <v>15.014354066985646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0">
        <f>(((L417/60)/60)/24)+DATE(1970,1,1)</f>
        <v>40921.25</v>
      </c>
      <c r="O417" s="10">
        <f>(((M417/60)/60)/24)+DATE(1970,1,1)</f>
        <v>40938.25</v>
      </c>
      <c r="P417" t="b">
        <v>0</v>
      </c>
      <c r="Q417" t="b">
        <v>0</v>
      </c>
      <c r="R417" t="s">
        <v>2039</v>
      </c>
      <c r="S417" t="s">
        <v>2040</v>
      </c>
      <c r="T417" t="s">
        <v>33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5">
        <f>E418/D418</f>
        <v>0.43838781575037145</v>
      </c>
      <c r="H418" s="6">
        <f>AVERAGE(E418/I418,FALSE)</f>
        <v>20.502779708130646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0">
        <f>(((L418/60)/60)/24)+DATE(1970,1,1)</f>
        <v>40560.25</v>
      </c>
      <c r="O418" s="10">
        <f>(((M418/60)/60)/24)+DATE(1970,1,1)</f>
        <v>40569.25</v>
      </c>
      <c r="P418" t="b">
        <v>0</v>
      </c>
      <c r="Q418" t="b">
        <v>1</v>
      </c>
      <c r="R418" t="s">
        <v>2041</v>
      </c>
      <c r="S418" t="s">
        <v>2042</v>
      </c>
      <c r="T418" t="s">
        <v>42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5">
        <f>E419/D419</f>
        <v>0.55470588235294116</v>
      </c>
      <c r="H419" s="6">
        <f>AVERAGE(E419/I419,FALSE)</f>
        <v>31.433333333333334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0">
        <f>(((L419/60)/60)/24)+DATE(1970,1,1)</f>
        <v>43407.208333333328</v>
      </c>
      <c r="O419" s="10">
        <f>(((M419/60)/60)/24)+DATE(1970,1,1)</f>
        <v>43431.25</v>
      </c>
      <c r="P419" t="b">
        <v>0</v>
      </c>
      <c r="Q419" t="b">
        <v>0</v>
      </c>
      <c r="R419" t="s">
        <v>2039</v>
      </c>
      <c r="S419" t="s">
        <v>2040</v>
      </c>
      <c r="T419" t="s">
        <v>33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5">
        <f>E420/D420</f>
        <v>0.57399511301160655</v>
      </c>
      <c r="H420" s="6">
        <f>AVERAGE(E420/I420,FALSE)</f>
        <v>23.502501250625311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0">
        <f>(((L420/60)/60)/24)+DATE(1970,1,1)</f>
        <v>41035.208333333336</v>
      </c>
      <c r="O420" s="10">
        <f>(((M420/60)/60)/24)+DATE(1970,1,1)</f>
        <v>41036.208333333336</v>
      </c>
      <c r="P420" t="b">
        <v>0</v>
      </c>
      <c r="Q420" t="b">
        <v>0</v>
      </c>
      <c r="R420" t="s">
        <v>2041</v>
      </c>
      <c r="S420" t="s">
        <v>2042</v>
      </c>
      <c r="T420" t="s">
        <v>42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5">
        <f>E421/D421</f>
        <v>1.2343497363796134</v>
      </c>
      <c r="H421" s="6">
        <f>AVERAGE(E421/I421,FALSE)</f>
        <v>13.498846819142802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0">
        <f>(((L421/60)/60)/24)+DATE(1970,1,1)</f>
        <v>40899.25</v>
      </c>
      <c r="O421" s="10">
        <f>(((M421/60)/60)/24)+DATE(1970,1,1)</f>
        <v>40905.25</v>
      </c>
      <c r="P421" t="b">
        <v>0</v>
      </c>
      <c r="Q421" t="b">
        <v>0</v>
      </c>
      <c r="R421" t="s">
        <v>2037</v>
      </c>
      <c r="S421" t="s">
        <v>2038</v>
      </c>
      <c r="T421" t="s">
        <v>28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5">
        <f>E422/D422</f>
        <v>1.2846</v>
      </c>
      <c r="H422" s="6">
        <f>AVERAGE(E422/I422,FALSE)</f>
        <v>34.164893617021278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0">
        <f>(((L422/60)/60)/24)+DATE(1970,1,1)</f>
        <v>42911.208333333328</v>
      </c>
      <c r="O422" s="10">
        <f>(((M422/60)/60)/24)+DATE(1970,1,1)</f>
        <v>42925.208333333328</v>
      </c>
      <c r="P422" t="b">
        <v>0</v>
      </c>
      <c r="Q422" t="b">
        <v>0</v>
      </c>
      <c r="R422" t="s">
        <v>2039</v>
      </c>
      <c r="S422" t="s">
        <v>2040</v>
      </c>
      <c r="T422" t="s">
        <v>33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5">
        <f>E423/D423</f>
        <v>0.63989361702127656</v>
      </c>
      <c r="H423" s="6">
        <f>AVERAGE(E423/I423,FALSE)</f>
        <v>25.487288135593221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0">
        <f>(((L423/60)/60)/24)+DATE(1970,1,1)</f>
        <v>42915.208333333328</v>
      </c>
      <c r="O423" s="10">
        <f>(((M423/60)/60)/24)+DATE(1970,1,1)</f>
        <v>42945.208333333328</v>
      </c>
      <c r="P423" t="b">
        <v>0</v>
      </c>
      <c r="Q423" t="b">
        <v>1</v>
      </c>
      <c r="R423" t="s">
        <v>2037</v>
      </c>
      <c r="S423" t="s">
        <v>2046</v>
      </c>
      <c r="T423" t="s">
        <v>65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5">
        <f>E424/D424</f>
        <v>1.2729885057471264</v>
      </c>
      <c r="H424" s="6">
        <f>AVERAGE(E424/I424,FALSE)</f>
        <v>27.012195121951219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0">
        <f>(((L424/60)/60)/24)+DATE(1970,1,1)</f>
        <v>40285.208333333336</v>
      </c>
      <c r="O424" s="10">
        <f>(((M424/60)/60)/24)+DATE(1970,1,1)</f>
        <v>40305.208333333336</v>
      </c>
      <c r="P424" t="b">
        <v>0</v>
      </c>
      <c r="Q424" t="b">
        <v>1</v>
      </c>
      <c r="R424" t="s">
        <v>2039</v>
      </c>
      <c r="S424" t="s">
        <v>2040</v>
      </c>
      <c r="T424" t="s">
        <v>33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5">
        <f>E425/D425</f>
        <v>0.10638024357239513</v>
      </c>
      <c r="H425" s="6">
        <f>AVERAGE(E425/I425,FALSE)</f>
        <v>48.527777777777779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0">
        <f>(((L425/60)/60)/24)+DATE(1970,1,1)</f>
        <v>40808.208333333336</v>
      </c>
      <c r="O425" s="10">
        <f>(((M425/60)/60)/24)+DATE(1970,1,1)</f>
        <v>40810.208333333336</v>
      </c>
      <c r="P425" t="b">
        <v>0</v>
      </c>
      <c r="Q425" t="b">
        <v>1</v>
      </c>
      <c r="R425" t="s">
        <v>2033</v>
      </c>
      <c r="S425" t="s">
        <v>2034</v>
      </c>
      <c r="T425" t="s">
        <v>17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5">
        <f>E426/D426</f>
        <v>0.40470588235294119</v>
      </c>
      <c r="H426" s="6">
        <f>AVERAGE(E426/I426,FALSE)</f>
        <v>12.433734939759036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0">
        <f>(((L426/60)/60)/24)+DATE(1970,1,1)</f>
        <v>43208.208333333328</v>
      </c>
      <c r="O426" s="10">
        <f>(((M426/60)/60)/24)+DATE(1970,1,1)</f>
        <v>43214.208333333328</v>
      </c>
      <c r="P426" t="b">
        <v>0</v>
      </c>
      <c r="Q426" t="b">
        <v>0</v>
      </c>
      <c r="R426" t="s">
        <v>2035</v>
      </c>
      <c r="S426" t="s">
        <v>2045</v>
      </c>
      <c r="T426" t="s">
        <v>60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5">
        <f>E427/D427</f>
        <v>2.8766666666666665</v>
      </c>
      <c r="H427" s="6">
        <f>AVERAGE(E427/I427,FALSE)</f>
        <v>42.211956521739133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0">
        <f>(((L427/60)/60)/24)+DATE(1970,1,1)</f>
        <v>42213.208333333328</v>
      </c>
      <c r="O427" s="10">
        <f>(((M427/60)/60)/24)+DATE(1970,1,1)</f>
        <v>42219.208333333328</v>
      </c>
      <c r="P427" t="b">
        <v>0</v>
      </c>
      <c r="Q427" t="b">
        <v>0</v>
      </c>
      <c r="R427" t="s">
        <v>2054</v>
      </c>
      <c r="S427" t="s">
        <v>2055</v>
      </c>
      <c r="T427" t="s">
        <v>122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5">
        <f>E428/D428</f>
        <v>5.7294444444444448</v>
      </c>
      <c r="H428" s="6">
        <f>AVERAGE(E428/I428,FALSE)</f>
        <v>23.545662100456621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0">
        <f>(((L428/60)/60)/24)+DATE(1970,1,1)</f>
        <v>41332.25</v>
      </c>
      <c r="O428" s="10">
        <f>(((M428/60)/60)/24)+DATE(1970,1,1)</f>
        <v>41339.25</v>
      </c>
      <c r="P428" t="b">
        <v>0</v>
      </c>
      <c r="Q428" t="b">
        <v>0</v>
      </c>
      <c r="R428" t="s">
        <v>2039</v>
      </c>
      <c r="S428" t="s">
        <v>2040</v>
      </c>
      <c r="T428" t="s">
        <v>33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5">
        <f>E429/D429</f>
        <v>1.1290429799426933</v>
      </c>
      <c r="H429" s="6">
        <f>AVERAGE(E429/I429,FALSE)</f>
        <v>38.998020585906573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0">
        <f>(((L429/60)/60)/24)+DATE(1970,1,1)</f>
        <v>41895.208333333336</v>
      </c>
      <c r="O429" s="10">
        <f>(((M429/60)/60)/24)+DATE(1970,1,1)</f>
        <v>41927.208333333336</v>
      </c>
      <c r="P429" t="b">
        <v>0</v>
      </c>
      <c r="Q429" t="b">
        <v>1</v>
      </c>
      <c r="R429" t="s">
        <v>2039</v>
      </c>
      <c r="S429" t="s">
        <v>2040</v>
      </c>
      <c r="T429" t="s">
        <v>33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5">
        <f>E430/D430</f>
        <v>0.46387573964497042</v>
      </c>
      <c r="H430" s="6">
        <f>AVERAGE(E430/I430,FALSE)</f>
        <v>31.483935742971887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0">
        <f>(((L430/60)/60)/24)+DATE(1970,1,1)</f>
        <v>40585.25</v>
      </c>
      <c r="O430" s="10">
        <f>(((M430/60)/60)/24)+DATE(1970,1,1)</f>
        <v>40592.25</v>
      </c>
      <c r="P430" t="b">
        <v>0</v>
      </c>
      <c r="Q430" t="b">
        <v>0</v>
      </c>
      <c r="R430" t="s">
        <v>2041</v>
      </c>
      <c r="S430" t="s">
        <v>2049</v>
      </c>
      <c r="T430" t="s">
        <v>71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5">
        <f>E431/D431</f>
        <v>0.90675916230366493</v>
      </c>
      <c r="H431" s="6">
        <f>AVERAGE(E431/I431,FALSE)</f>
        <v>40.503040224508887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0">
        <f>(((L431/60)/60)/24)+DATE(1970,1,1)</f>
        <v>41680.25</v>
      </c>
      <c r="O431" s="10">
        <f>(((M431/60)/60)/24)+DATE(1970,1,1)</f>
        <v>41708.208333333336</v>
      </c>
      <c r="P431" t="b">
        <v>0</v>
      </c>
      <c r="Q431" t="b">
        <v>1</v>
      </c>
      <c r="R431" t="s">
        <v>2054</v>
      </c>
      <c r="S431" t="s">
        <v>2055</v>
      </c>
      <c r="T431" t="s">
        <v>122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5">
        <f>E432/D432</f>
        <v>0.67740740740740746</v>
      </c>
      <c r="H432" s="6">
        <f>AVERAGE(E432/I432,FALSE)</f>
        <v>32.660714285714285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0">
        <f>(((L432/60)/60)/24)+DATE(1970,1,1)</f>
        <v>43737.208333333328</v>
      </c>
      <c r="O432" s="10">
        <f>(((M432/60)/60)/24)+DATE(1970,1,1)</f>
        <v>43771.208333333328</v>
      </c>
      <c r="P432" t="b">
        <v>0</v>
      </c>
      <c r="Q432" t="b">
        <v>0</v>
      </c>
      <c r="R432" t="s">
        <v>2039</v>
      </c>
      <c r="S432" t="s">
        <v>2040</v>
      </c>
      <c r="T432" t="s">
        <v>33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5">
        <f>E433/D433</f>
        <v>1.9249019607843136</v>
      </c>
      <c r="H433" s="6">
        <f>AVERAGE(E433/I433,FALSE)</f>
        <v>52.218085106382979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0">
        <f>(((L433/60)/60)/24)+DATE(1970,1,1)</f>
        <v>43273.208333333328</v>
      </c>
      <c r="O433" s="10">
        <f>(((M433/60)/60)/24)+DATE(1970,1,1)</f>
        <v>43290.208333333328</v>
      </c>
      <c r="P433" t="b">
        <v>1</v>
      </c>
      <c r="Q433" t="b">
        <v>0</v>
      </c>
      <c r="R433" t="s">
        <v>2039</v>
      </c>
      <c r="S433" t="s">
        <v>2040</v>
      </c>
      <c r="T433" t="s">
        <v>33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5">
        <f>E434/D434</f>
        <v>0.82714285714285718</v>
      </c>
      <c r="H434" s="6">
        <f>AVERAGE(E434/I434,FALSE)</f>
        <v>34.994505494505496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0">
        <f>(((L434/60)/60)/24)+DATE(1970,1,1)</f>
        <v>41761.208333333336</v>
      </c>
      <c r="O434" s="10">
        <f>(((M434/60)/60)/24)+DATE(1970,1,1)</f>
        <v>41781.208333333336</v>
      </c>
      <c r="P434" t="b">
        <v>0</v>
      </c>
      <c r="Q434" t="b">
        <v>0</v>
      </c>
      <c r="R434" t="s">
        <v>2039</v>
      </c>
      <c r="S434" t="s">
        <v>2040</v>
      </c>
      <c r="T434" t="s">
        <v>33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5">
        <f>E435/D435</f>
        <v>0.54163920922570019</v>
      </c>
      <c r="H435" s="6">
        <f>AVERAGE(E435/I435,FALSE)</f>
        <v>41.511994949494948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0">
        <f>(((L435/60)/60)/24)+DATE(1970,1,1)</f>
        <v>41603.25</v>
      </c>
      <c r="O435" s="10">
        <f>(((M435/60)/60)/24)+DATE(1970,1,1)</f>
        <v>41619.25</v>
      </c>
      <c r="P435" t="b">
        <v>0</v>
      </c>
      <c r="Q435" t="b">
        <v>1</v>
      </c>
      <c r="R435" t="s">
        <v>2041</v>
      </c>
      <c r="S435" t="s">
        <v>2042</v>
      </c>
      <c r="T435" t="s">
        <v>42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5">
        <f>E436/D436</f>
        <v>0.16722222222222222</v>
      </c>
      <c r="H436" s="6">
        <f>AVERAGE(E436/I436,FALSE)</f>
        <v>45.15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0">
        <f>(((L436/60)/60)/24)+DATE(1970,1,1)</f>
        <v>42705.25</v>
      </c>
      <c r="O436" s="10">
        <f>(((M436/60)/60)/24)+DATE(1970,1,1)</f>
        <v>42719.25</v>
      </c>
      <c r="P436" t="b">
        <v>1</v>
      </c>
      <c r="Q436" t="b">
        <v>0</v>
      </c>
      <c r="R436" t="s">
        <v>2039</v>
      </c>
      <c r="S436" t="s">
        <v>2040</v>
      </c>
      <c r="T436" t="s">
        <v>33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5">
        <f>E437/D437</f>
        <v>1.168766404199475</v>
      </c>
      <c r="H437" s="6">
        <f>AVERAGE(E437/I437,FALSE)</f>
        <v>51.990659661412728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0">
        <f>(((L437/60)/60)/24)+DATE(1970,1,1)</f>
        <v>41988.25</v>
      </c>
      <c r="O437" s="10">
        <f>(((M437/60)/60)/24)+DATE(1970,1,1)</f>
        <v>42000.25</v>
      </c>
      <c r="P437" t="b">
        <v>0</v>
      </c>
      <c r="Q437" t="b">
        <v>1</v>
      </c>
      <c r="R437" t="s">
        <v>2039</v>
      </c>
      <c r="S437" t="s">
        <v>2040</v>
      </c>
      <c r="T437" t="s">
        <v>33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5">
        <f>E438/D438</f>
        <v>10.521538461538462</v>
      </c>
      <c r="H438" s="6">
        <f>AVERAGE(E438/I438,FALSE)</f>
        <v>27.46586345381526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0">
        <f>(((L438/60)/60)/24)+DATE(1970,1,1)</f>
        <v>43575.208333333328</v>
      </c>
      <c r="O438" s="10">
        <f>(((M438/60)/60)/24)+DATE(1970,1,1)</f>
        <v>43576.208333333328</v>
      </c>
      <c r="P438" t="b">
        <v>0</v>
      </c>
      <c r="Q438" t="b">
        <v>0</v>
      </c>
      <c r="R438" t="s">
        <v>2035</v>
      </c>
      <c r="S438" t="s">
        <v>2058</v>
      </c>
      <c r="T438" t="s">
        <v>159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5">
        <f>E439/D439</f>
        <v>1.2307407407407407</v>
      </c>
      <c r="H439" s="6">
        <f>AVERAGE(E439/I439,FALSE)</f>
        <v>25.9609375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0">
        <f>(((L439/60)/60)/24)+DATE(1970,1,1)</f>
        <v>42260.208333333328</v>
      </c>
      <c r="O439" s="10">
        <f>(((M439/60)/60)/24)+DATE(1970,1,1)</f>
        <v>42263.208333333328</v>
      </c>
      <c r="P439" t="b">
        <v>0</v>
      </c>
      <c r="Q439" t="b">
        <v>1</v>
      </c>
      <c r="R439" t="s">
        <v>2041</v>
      </c>
      <c r="S439" t="s">
        <v>2049</v>
      </c>
      <c r="T439" t="s">
        <v>71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5">
        <f>E440/D440</f>
        <v>1.7863855421686747</v>
      </c>
      <c r="H440" s="6">
        <f>AVERAGE(E440/I440,FALSE)</f>
        <v>30.01417004048583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0">
        <f>(((L440/60)/60)/24)+DATE(1970,1,1)</f>
        <v>41337.25</v>
      </c>
      <c r="O440" s="10">
        <f>(((M440/60)/60)/24)+DATE(1970,1,1)</f>
        <v>41367.208333333336</v>
      </c>
      <c r="P440" t="b">
        <v>0</v>
      </c>
      <c r="Q440" t="b">
        <v>0</v>
      </c>
      <c r="R440" t="s">
        <v>2039</v>
      </c>
      <c r="S440" t="s">
        <v>2040</v>
      </c>
      <c r="T440" t="s">
        <v>33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5">
        <f>E441/D441</f>
        <v>3.5528169014084505</v>
      </c>
      <c r="H441" s="6">
        <f>AVERAGE(E441/I441,FALSE)</f>
        <v>22.001744439598777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0">
        <f>(((L441/60)/60)/24)+DATE(1970,1,1)</f>
        <v>42680.208333333328</v>
      </c>
      <c r="O441" s="10">
        <f>(((M441/60)/60)/24)+DATE(1970,1,1)</f>
        <v>42687.25</v>
      </c>
      <c r="P441" t="b">
        <v>0</v>
      </c>
      <c r="Q441" t="b">
        <v>0</v>
      </c>
      <c r="R441" t="s">
        <v>2041</v>
      </c>
      <c r="S441" t="s">
        <v>2063</v>
      </c>
      <c r="T441" t="s">
        <v>474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5">
        <f>E442/D442</f>
        <v>1.6190634146341463</v>
      </c>
      <c r="H442" s="6">
        <f>AVERAGE(E442/I442,FALSE)</f>
        <v>26.501756627275629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0">
        <f>(((L442/60)/60)/24)+DATE(1970,1,1)</f>
        <v>42916.208333333328</v>
      </c>
      <c r="O442" s="10">
        <f>(((M442/60)/60)/24)+DATE(1970,1,1)</f>
        <v>42926.208333333328</v>
      </c>
      <c r="P442" t="b">
        <v>0</v>
      </c>
      <c r="Q442" t="b">
        <v>0</v>
      </c>
      <c r="R442" t="s">
        <v>2041</v>
      </c>
      <c r="S442" t="s">
        <v>2060</v>
      </c>
      <c r="T442" t="s">
        <v>269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5">
        <f>E443/D443</f>
        <v>0.24914285714285714</v>
      </c>
      <c r="H443" s="6">
        <f>AVERAGE(E443/I443,FALSE)</f>
        <v>27.25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0">
        <f>(((L443/60)/60)/24)+DATE(1970,1,1)</f>
        <v>41025.208333333336</v>
      </c>
      <c r="O443" s="10">
        <f>(((M443/60)/60)/24)+DATE(1970,1,1)</f>
        <v>41053.208333333336</v>
      </c>
      <c r="P443" t="b">
        <v>0</v>
      </c>
      <c r="Q443" t="b">
        <v>0</v>
      </c>
      <c r="R443" t="s">
        <v>2037</v>
      </c>
      <c r="S443" t="s">
        <v>2046</v>
      </c>
      <c r="T443" t="s">
        <v>65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5">
        <f>E444/D444</f>
        <v>1.9872222222222222</v>
      </c>
      <c r="H444" s="6">
        <f>AVERAGE(E444/I444,FALSE)</f>
        <v>37.52097902097902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0">
        <f>(((L444/60)/60)/24)+DATE(1970,1,1)</f>
        <v>42980.208333333328</v>
      </c>
      <c r="O444" s="10">
        <f>(((M444/60)/60)/24)+DATE(1970,1,1)</f>
        <v>42996.208333333328</v>
      </c>
      <c r="P444" t="b">
        <v>0</v>
      </c>
      <c r="Q444" t="b">
        <v>0</v>
      </c>
      <c r="R444" t="s">
        <v>2039</v>
      </c>
      <c r="S444" t="s">
        <v>2040</v>
      </c>
      <c r="T444" t="s">
        <v>33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5">
        <f>E445/D445</f>
        <v>0.34752688172043011</v>
      </c>
      <c r="H445" s="6">
        <f>AVERAGE(E445/I445,FALSE)</f>
        <v>17.955555555555556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0">
        <f>(((L445/60)/60)/24)+DATE(1970,1,1)</f>
        <v>40451.208333333336</v>
      </c>
      <c r="O445" s="10">
        <f>(((M445/60)/60)/24)+DATE(1970,1,1)</f>
        <v>40470.208333333336</v>
      </c>
      <c r="P445" t="b">
        <v>0</v>
      </c>
      <c r="Q445" t="b">
        <v>0</v>
      </c>
      <c r="R445" t="s">
        <v>2039</v>
      </c>
      <c r="S445" t="s">
        <v>2040</v>
      </c>
      <c r="T445" t="s">
        <v>33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5">
        <f>E446/D446</f>
        <v>1.7641935483870967</v>
      </c>
      <c r="H446" s="6">
        <f>AVERAGE(E446/I446,FALSE)</f>
        <v>18.476351351351351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0">
        <f>(((L446/60)/60)/24)+DATE(1970,1,1)</f>
        <v>40748.208333333336</v>
      </c>
      <c r="O446" s="10">
        <f>(((M446/60)/60)/24)+DATE(1970,1,1)</f>
        <v>40750.208333333336</v>
      </c>
      <c r="P446" t="b">
        <v>0</v>
      </c>
      <c r="Q446" t="b">
        <v>1</v>
      </c>
      <c r="R446" t="s">
        <v>2035</v>
      </c>
      <c r="S446" t="s">
        <v>2045</v>
      </c>
      <c r="T446" t="s">
        <v>60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5">
        <f>E447/D447</f>
        <v>5.1138095238095236</v>
      </c>
      <c r="H447" s="6">
        <f>AVERAGE(E447/I447,FALSE)</f>
        <v>31.585294117647059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0">
        <f>(((L447/60)/60)/24)+DATE(1970,1,1)</f>
        <v>40515.25</v>
      </c>
      <c r="O447" s="10">
        <f>(((M447/60)/60)/24)+DATE(1970,1,1)</f>
        <v>40536.25</v>
      </c>
      <c r="P447" t="b">
        <v>0</v>
      </c>
      <c r="Q447" t="b">
        <v>1</v>
      </c>
      <c r="R447" t="s">
        <v>2039</v>
      </c>
      <c r="S447" t="s">
        <v>2040</v>
      </c>
      <c r="T447" t="s">
        <v>33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5">
        <f>E448/D448</f>
        <v>0.82044117647058823</v>
      </c>
      <c r="H448" s="6">
        <f>AVERAGE(E448/I448,FALSE)</f>
        <v>14.99731182795699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0">
        <f>(((L448/60)/60)/24)+DATE(1970,1,1)</f>
        <v>41261.25</v>
      </c>
      <c r="O448" s="10">
        <f>(((M448/60)/60)/24)+DATE(1970,1,1)</f>
        <v>41263.25</v>
      </c>
      <c r="P448" t="b">
        <v>0</v>
      </c>
      <c r="Q448" t="b">
        <v>0</v>
      </c>
      <c r="R448" t="s">
        <v>2037</v>
      </c>
      <c r="S448" t="s">
        <v>2046</v>
      </c>
      <c r="T448" t="s">
        <v>65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5">
        <f>E449/D449</f>
        <v>0.24326030927835052</v>
      </c>
      <c r="H449" s="6">
        <f>AVERAGE(E449/I449,FALSE)</f>
        <v>43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0">
        <f>(((L449/60)/60)/24)+DATE(1970,1,1)</f>
        <v>43088.25</v>
      </c>
      <c r="O449" s="10">
        <f>(((M449/60)/60)/24)+DATE(1970,1,1)</f>
        <v>43104.25</v>
      </c>
      <c r="P449" t="b">
        <v>0</v>
      </c>
      <c r="Q449" t="b">
        <v>0</v>
      </c>
      <c r="R449" t="s">
        <v>2041</v>
      </c>
      <c r="S449" t="s">
        <v>2060</v>
      </c>
      <c r="T449" t="s">
        <v>269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5">
        <f>E450/D450</f>
        <v>0.50482758620689661</v>
      </c>
      <c r="H450" s="6">
        <f>AVERAGE(E450/I450,FALSE)</f>
        <v>37.507438016528923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0">
        <f>(((L450/60)/60)/24)+DATE(1970,1,1)</f>
        <v>41378.208333333336</v>
      </c>
      <c r="O450" s="10">
        <f>(((M450/60)/60)/24)+DATE(1970,1,1)</f>
        <v>41380.208333333336</v>
      </c>
      <c r="P450" t="b">
        <v>0</v>
      </c>
      <c r="Q450" t="b">
        <v>1</v>
      </c>
      <c r="R450" t="s">
        <v>2050</v>
      </c>
      <c r="S450" t="s">
        <v>2051</v>
      </c>
      <c r="T450" t="s">
        <v>89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5">
        <f>E451/D451</f>
        <v>9.67</v>
      </c>
      <c r="H451" s="6">
        <f>AVERAGE(E451/I451,FALSE)</f>
        <v>50.598837209302324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0">
        <f>(((L451/60)/60)/24)+DATE(1970,1,1)</f>
        <v>43530.25</v>
      </c>
      <c r="O451" s="10">
        <f>(((M451/60)/60)/24)+DATE(1970,1,1)</f>
        <v>43547.208333333328</v>
      </c>
      <c r="P451" t="b">
        <v>0</v>
      </c>
      <c r="Q451" t="b">
        <v>0</v>
      </c>
      <c r="R451" t="s">
        <v>2050</v>
      </c>
      <c r="S451" t="s">
        <v>2051</v>
      </c>
      <c r="T451" t="s">
        <v>89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5">
        <f>E452/D452</f>
        <v>0.04</v>
      </c>
      <c r="H452" s="6">
        <f>AVERAGE(E452/I452,FALSE)</f>
        <v>2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0">
        <f>(((L452/60)/60)/24)+DATE(1970,1,1)</f>
        <v>43394.208333333328</v>
      </c>
      <c r="O452" s="10">
        <f>(((M452/60)/60)/24)+DATE(1970,1,1)</f>
        <v>43417.25</v>
      </c>
      <c r="P452" t="b">
        <v>0</v>
      </c>
      <c r="Q452" t="b">
        <v>0</v>
      </c>
      <c r="R452" t="s">
        <v>2041</v>
      </c>
      <c r="S452" t="s">
        <v>2049</v>
      </c>
      <c r="T452" t="s">
        <v>71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5">
        <f>E453/D453</f>
        <v>1.2284501347708894</v>
      </c>
      <c r="H453" s="6">
        <f>AVERAGE(E453/I453,FALSE)</f>
        <v>14.500636334712059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0">
        <f>(((L453/60)/60)/24)+DATE(1970,1,1)</f>
        <v>42935.208333333328</v>
      </c>
      <c r="O453" s="10">
        <f>(((M453/60)/60)/24)+DATE(1970,1,1)</f>
        <v>42966.208333333328</v>
      </c>
      <c r="P453" t="b">
        <v>0</v>
      </c>
      <c r="Q453" t="b">
        <v>0</v>
      </c>
      <c r="R453" t="s">
        <v>2035</v>
      </c>
      <c r="S453" t="s">
        <v>2036</v>
      </c>
      <c r="T453" t="s">
        <v>23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5">
        <f>E454/D454</f>
        <v>0.63437500000000002</v>
      </c>
      <c r="H454" s="6">
        <f>AVERAGE(E454/I454,FALSE)</f>
        <v>49.112903225806448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0">
        <f>(((L454/60)/60)/24)+DATE(1970,1,1)</f>
        <v>40365.208333333336</v>
      </c>
      <c r="O454" s="10">
        <f>(((M454/60)/60)/24)+DATE(1970,1,1)</f>
        <v>40366.208333333336</v>
      </c>
      <c r="P454" t="b">
        <v>0</v>
      </c>
      <c r="Q454" t="b">
        <v>0</v>
      </c>
      <c r="R454" t="s">
        <v>2041</v>
      </c>
      <c r="S454" t="s">
        <v>2044</v>
      </c>
      <c r="T454" t="s">
        <v>53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5">
        <f>E455/D455</f>
        <v>0.56331688596491225</v>
      </c>
      <c r="H455" s="6">
        <f>AVERAGE(E455/I455,FALSE)</f>
        <v>43.500846740050804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0">
        <f>(((L455/60)/60)/24)+DATE(1970,1,1)</f>
        <v>42705.25</v>
      </c>
      <c r="O455" s="10">
        <f>(((M455/60)/60)/24)+DATE(1970,1,1)</f>
        <v>42746.25</v>
      </c>
      <c r="P455" t="b">
        <v>0</v>
      </c>
      <c r="Q455" t="b">
        <v>0</v>
      </c>
      <c r="R455" t="s">
        <v>2041</v>
      </c>
      <c r="S455" t="s">
        <v>2063</v>
      </c>
      <c r="T455" t="s">
        <v>474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5">
        <f>E456/D456</f>
        <v>0.44074999999999998</v>
      </c>
      <c r="H456" s="6">
        <f>AVERAGE(E456/I456,FALSE)</f>
        <v>22.602564102564102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0">
        <f>(((L456/60)/60)/24)+DATE(1970,1,1)</f>
        <v>41568.208333333336</v>
      </c>
      <c r="O456" s="10">
        <f>(((M456/60)/60)/24)+DATE(1970,1,1)</f>
        <v>41604.25</v>
      </c>
      <c r="P456" t="b">
        <v>0</v>
      </c>
      <c r="Q456" t="b">
        <v>1</v>
      </c>
      <c r="R456" t="s">
        <v>2041</v>
      </c>
      <c r="S456" t="s">
        <v>2044</v>
      </c>
      <c r="T456" t="s">
        <v>53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5">
        <f>E457/D457</f>
        <v>1.1837253218884121</v>
      </c>
      <c r="H457" s="6">
        <f>AVERAGE(E457/I457,FALSE)</f>
        <v>18.500670780788838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0">
        <f>(((L457/60)/60)/24)+DATE(1970,1,1)</f>
        <v>40809.208333333336</v>
      </c>
      <c r="O457" s="10">
        <f>(((M457/60)/60)/24)+DATE(1970,1,1)</f>
        <v>40832.208333333336</v>
      </c>
      <c r="P457" t="b">
        <v>0</v>
      </c>
      <c r="Q457" t="b">
        <v>0</v>
      </c>
      <c r="R457" t="s">
        <v>2039</v>
      </c>
      <c r="S457" t="s">
        <v>2040</v>
      </c>
      <c r="T457" t="s">
        <v>33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5">
        <f>E458/D458</f>
        <v>1.041243169398907</v>
      </c>
      <c r="H458" s="6">
        <f>AVERAGE(E458/I458,FALSE)</f>
        <v>47.488473520249222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0">
        <f>(((L458/60)/60)/24)+DATE(1970,1,1)</f>
        <v>43141.25</v>
      </c>
      <c r="O458" s="10">
        <f>(((M458/60)/60)/24)+DATE(1970,1,1)</f>
        <v>43141.25</v>
      </c>
      <c r="P458" t="b">
        <v>0</v>
      </c>
      <c r="Q458" t="b">
        <v>1</v>
      </c>
      <c r="R458" t="s">
        <v>2035</v>
      </c>
      <c r="S458" t="s">
        <v>2045</v>
      </c>
      <c r="T458" t="s">
        <v>60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5">
        <f>E459/D459</f>
        <v>0.26640000000000003</v>
      </c>
      <c r="H459" s="6">
        <f>AVERAGE(E459/I459,FALSE)</f>
        <v>14.478260869565217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0">
        <f>(((L459/60)/60)/24)+DATE(1970,1,1)</f>
        <v>42657.208333333328</v>
      </c>
      <c r="O459" s="10">
        <f>(((M459/60)/60)/24)+DATE(1970,1,1)</f>
        <v>42659.208333333328</v>
      </c>
      <c r="P459" t="b">
        <v>0</v>
      </c>
      <c r="Q459" t="b">
        <v>0</v>
      </c>
      <c r="R459" t="s">
        <v>2039</v>
      </c>
      <c r="S459" t="s">
        <v>2040</v>
      </c>
      <c r="T459" t="s">
        <v>33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5">
        <f>E460/D460</f>
        <v>3.5120118343195266</v>
      </c>
      <c r="H460" s="6">
        <f>AVERAGE(E460/I460,FALSE)</f>
        <v>27.996698113207547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0">
        <f>(((L460/60)/60)/24)+DATE(1970,1,1)</f>
        <v>40265.208333333336</v>
      </c>
      <c r="O460" s="10">
        <f>(((M460/60)/60)/24)+DATE(1970,1,1)</f>
        <v>40309.208333333336</v>
      </c>
      <c r="P460" t="b">
        <v>0</v>
      </c>
      <c r="Q460" t="b">
        <v>0</v>
      </c>
      <c r="R460" t="s">
        <v>2039</v>
      </c>
      <c r="S460" t="s">
        <v>2040</v>
      </c>
      <c r="T460" t="s">
        <v>33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5">
        <f>E461/D461</f>
        <v>0.90063492063492068</v>
      </c>
      <c r="H461" s="6">
        <f>AVERAGE(E461/I461,FALSE)</f>
        <v>27.019047619047619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0">
        <f>(((L461/60)/60)/24)+DATE(1970,1,1)</f>
        <v>42001.25</v>
      </c>
      <c r="O461" s="10">
        <f>(((M461/60)/60)/24)+DATE(1970,1,1)</f>
        <v>42026.25</v>
      </c>
      <c r="P461" t="b">
        <v>0</v>
      </c>
      <c r="Q461" t="b">
        <v>0</v>
      </c>
      <c r="R461" t="s">
        <v>2041</v>
      </c>
      <c r="S461" t="s">
        <v>2042</v>
      </c>
      <c r="T461" t="s">
        <v>42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5">
        <f>E462/D462</f>
        <v>1.7162500000000001</v>
      </c>
      <c r="H462" s="6">
        <f>AVERAGE(E462/I462,FALSE)</f>
        <v>41.19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0">
        <f>(((L462/60)/60)/24)+DATE(1970,1,1)</f>
        <v>40399.208333333336</v>
      </c>
      <c r="O462" s="10">
        <f>(((M462/60)/60)/24)+DATE(1970,1,1)</f>
        <v>40402.208333333336</v>
      </c>
      <c r="P462" t="b">
        <v>0</v>
      </c>
      <c r="Q462" t="b">
        <v>0</v>
      </c>
      <c r="R462" t="s">
        <v>2039</v>
      </c>
      <c r="S462" t="s">
        <v>2040</v>
      </c>
      <c r="T462" t="s">
        <v>33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5">
        <f>E463/D463</f>
        <v>1.4104655870445344</v>
      </c>
      <c r="H463" s="6">
        <f>AVERAGE(E463/I463,FALSE)</f>
        <v>33.498557692307692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0">
        <f>(((L463/60)/60)/24)+DATE(1970,1,1)</f>
        <v>41757.208333333336</v>
      </c>
      <c r="O463" s="10">
        <f>(((M463/60)/60)/24)+DATE(1970,1,1)</f>
        <v>41777.208333333336</v>
      </c>
      <c r="P463" t="b">
        <v>0</v>
      </c>
      <c r="Q463" t="b">
        <v>0</v>
      </c>
      <c r="R463" t="s">
        <v>2041</v>
      </c>
      <c r="S463" t="s">
        <v>2044</v>
      </c>
      <c r="T463" t="s">
        <v>53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5">
        <f>E464/D464</f>
        <v>0.30579449152542371</v>
      </c>
      <c r="H464" s="6">
        <f>AVERAGE(E464/I464,FALSE)</f>
        <v>53.95700934579439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0">
        <f>(((L464/60)/60)/24)+DATE(1970,1,1)</f>
        <v>41304.25</v>
      </c>
      <c r="O464" s="10">
        <f>(((M464/60)/60)/24)+DATE(1970,1,1)</f>
        <v>41342.25</v>
      </c>
      <c r="P464" t="b">
        <v>0</v>
      </c>
      <c r="Q464" t="b">
        <v>0</v>
      </c>
      <c r="R464" t="s">
        <v>2050</v>
      </c>
      <c r="S464" t="s">
        <v>2061</v>
      </c>
      <c r="T464" t="s">
        <v>292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5">
        <f>E465/D465</f>
        <v>1.0816455696202532</v>
      </c>
      <c r="H465" s="6">
        <f>AVERAGE(E465/I465,FALSE)</f>
        <v>34.504750593824227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0">
        <f>(((L465/60)/60)/24)+DATE(1970,1,1)</f>
        <v>41639.25</v>
      </c>
      <c r="O465" s="10">
        <f>(((M465/60)/60)/24)+DATE(1970,1,1)</f>
        <v>41643.25</v>
      </c>
      <c r="P465" t="b">
        <v>0</v>
      </c>
      <c r="Q465" t="b">
        <v>0</v>
      </c>
      <c r="R465" t="s">
        <v>2041</v>
      </c>
      <c r="S465" t="s">
        <v>2049</v>
      </c>
      <c r="T465" t="s">
        <v>71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5">
        <f>E466/D466</f>
        <v>1.3345505617977529</v>
      </c>
      <c r="H466" s="6">
        <f>AVERAGE(E466/I466,FALSE)</f>
        <v>19.503284072249588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0">
        <f>(((L466/60)/60)/24)+DATE(1970,1,1)</f>
        <v>43142.25</v>
      </c>
      <c r="O466" s="10">
        <f>(((M466/60)/60)/24)+DATE(1970,1,1)</f>
        <v>43156.25</v>
      </c>
      <c r="P466" t="b">
        <v>0</v>
      </c>
      <c r="Q466" t="b">
        <v>0</v>
      </c>
      <c r="R466" t="s">
        <v>2039</v>
      </c>
      <c r="S466" t="s">
        <v>2040</v>
      </c>
      <c r="T466" t="s">
        <v>33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5">
        <f>E467/D467</f>
        <v>1.8785106382978722</v>
      </c>
      <c r="H467" s="6">
        <f>AVERAGE(E467/I467,FALSE)</f>
        <v>55.181249999999999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0">
        <f>(((L467/60)/60)/24)+DATE(1970,1,1)</f>
        <v>43127.25</v>
      </c>
      <c r="O467" s="10">
        <f>(((M467/60)/60)/24)+DATE(1970,1,1)</f>
        <v>43136.25</v>
      </c>
      <c r="P467" t="b">
        <v>0</v>
      </c>
      <c r="Q467" t="b">
        <v>0</v>
      </c>
      <c r="R467" t="s">
        <v>2047</v>
      </c>
      <c r="S467" t="s">
        <v>2059</v>
      </c>
      <c r="T467" t="s">
        <v>206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5">
        <f>E468/D468</f>
        <v>3.32</v>
      </c>
      <c r="H468" s="6">
        <f>AVERAGE(E468/I468,FALSE)</f>
        <v>47.428571428571431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0">
        <f>(((L468/60)/60)/24)+DATE(1970,1,1)</f>
        <v>41409.208333333336</v>
      </c>
      <c r="O468" s="10">
        <f>(((M468/60)/60)/24)+DATE(1970,1,1)</f>
        <v>41432.208333333336</v>
      </c>
      <c r="P468" t="b">
        <v>0</v>
      </c>
      <c r="Q468" t="b">
        <v>1</v>
      </c>
      <c r="R468" t="s">
        <v>2037</v>
      </c>
      <c r="S468" t="s">
        <v>2046</v>
      </c>
      <c r="T468" t="s">
        <v>65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5">
        <f>E469/D469</f>
        <v>5.7521428571428572</v>
      </c>
      <c r="H469" s="6">
        <f>AVERAGE(E469/I469,FALSE)</f>
        <v>28.967625899280577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0">
        <f>(((L469/60)/60)/24)+DATE(1970,1,1)</f>
        <v>42331.25</v>
      </c>
      <c r="O469" s="10">
        <f>(((M469/60)/60)/24)+DATE(1970,1,1)</f>
        <v>42338.25</v>
      </c>
      <c r="P469" t="b">
        <v>0</v>
      </c>
      <c r="Q469" t="b">
        <v>1</v>
      </c>
      <c r="R469" t="s">
        <v>2037</v>
      </c>
      <c r="S469" t="s">
        <v>2038</v>
      </c>
      <c r="T469" t="s">
        <v>28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5">
        <f>E470/D470</f>
        <v>0.40500000000000003</v>
      </c>
      <c r="H470" s="6">
        <f>AVERAGE(E470/I470,FALSE)</f>
        <v>50.625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0">
        <f>(((L470/60)/60)/24)+DATE(1970,1,1)</f>
        <v>43569.208333333328</v>
      </c>
      <c r="O470" s="10">
        <f>(((M470/60)/60)/24)+DATE(1970,1,1)</f>
        <v>43585.208333333328</v>
      </c>
      <c r="P470" t="b">
        <v>0</v>
      </c>
      <c r="Q470" t="b">
        <v>0</v>
      </c>
      <c r="R470" t="s">
        <v>2039</v>
      </c>
      <c r="S470" t="s">
        <v>2040</v>
      </c>
      <c r="T470" t="s">
        <v>33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5">
        <f>E471/D471</f>
        <v>1.8442857142857143</v>
      </c>
      <c r="H471" s="6">
        <f>AVERAGE(E471/I471,FALSE)</f>
        <v>32.477987421383645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0">
        <f>(((L471/60)/60)/24)+DATE(1970,1,1)</f>
        <v>42142.208333333328</v>
      </c>
      <c r="O471" s="10">
        <f>(((M471/60)/60)/24)+DATE(1970,1,1)</f>
        <v>42144.208333333328</v>
      </c>
      <c r="P471" t="b">
        <v>0</v>
      </c>
      <c r="Q471" t="b">
        <v>0</v>
      </c>
      <c r="R471" t="s">
        <v>2041</v>
      </c>
      <c r="S471" t="s">
        <v>2044</v>
      </c>
      <c r="T471" t="s">
        <v>53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5">
        <f>E472/D472</f>
        <v>2.8580555555555556</v>
      </c>
      <c r="H472" s="6">
        <f>AVERAGE(E472/I472,FALSE)</f>
        <v>13.50262467191601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0">
        <f>(((L472/60)/60)/24)+DATE(1970,1,1)</f>
        <v>42716.25</v>
      </c>
      <c r="O472" s="10">
        <f>(((M472/60)/60)/24)+DATE(1970,1,1)</f>
        <v>42723.25</v>
      </c>
      <c r="P472" t="b">
        <v>0</v>
      </c>
      <c r="Q472" t="b">
        <v>0</v>
      </c>
      <c r="R472" t="s">
        <v>2037</v>
      </c>
      <c r="S472" t="s">
        <v>2046</v>
      </c>
      <c r="T472" t="s">
        <v>65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5">
        <f>E473/D473</f>
        <v>3.19</v>
      </c>
      <c r="H473" s="6">
        <f>AVERAGE(E473/I473,FALSE)</f>
        <v>25.487113402061855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0">
        <f>(((L473/60)/60)/24)+DATE(1970,1,1)</f>
        <v>41031.208333333336</v>
      </c>
      <c r="O473" s="10">
        <f>(((M473/60)/60)/24)+DATE(1970,1,1)</f>
        <v>41031.208333333336</v>
      </c>
      <c r="P473" t="b">
        <v>0</v>
      </c>
      <c r="Q473" t="b">
        <v>1</v>
      </c>
      <c r="R473" t="s">
        <v>2033</v>
      </c>
      <c r="S473" t="s">
        <v>2034</v>
      </c>
      <c r="T473" t="s">
        <v>17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5">
        <f>E474/D474</f>
        <v>0.39234070221066319</v>
      </c>
      <c r="H474" s="6">
        <f>AVERAGE(E474/I474,FALSE)</f>
        <v>52.471304347826084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0">
        <f>(((L474/60)/60)/24)+DATE(1970,1,1)</f>
        <v>43535.208333333328</v>
      </c>
      <c r="O474" s="10">
        <f>(((M474/60)/60)/24)+DATE(1970,1,1)</f>
        <v>43589.208333333328</v>
      </c>
      <c r="P474" t="b">
        <v>0</v>
      </c>
      <c r="Q474" t="b">
        <v>0</v>
      </c>
      <c r="R474" t="s">
        <v>2035</v>
      </c>
      <c r="S474" t="s">
        <v>2036</v>
      </c>
      <c r="T474" t="s">
        <v>23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5">
        <f>E475/D475</f>
        <v>1.7814000000000001</v>
      </c>
      <c r="H475" s="6">
        <f>AVERAGE(E475/I475,FALSE)</f>
        <v>42.014150943396224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0">
        <f>(((L475/60)/60)/24)+DATE(1970,1,1)</f>
        <v>43277.208333333328</v>
      </c>
      <c r="O475" s="10">
        <f>(((M475/60)/60)/24)+DATE(1970,1,1)</f>
        <v>43278.208333333328</v>
      </c>
      <c r="P475" t="b">
        <v>0</v>
      </c>
      <c r="Q475" t="b">
        <v>0</v>
      </c>
      <c r="R475" t="s">
        <v>2035</v>
      </c>
      <c r="S475" t="s">
        <v>2043</v>
      </c>
      <c r="T475" t="s">
        <v>50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5">
        <f>E476/D476</f>
        <v>3.6515</v>
      </c>
      <c r="H476" s="6">
        <f>AVERAGE(E476/I476,FALSE)</f>
        <v>51.429577464788736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0">
        <f>(((L476/60)/60)/24)+DATE(1970,1,1)</f>
        <v>41989.25</v>
      </c>
      <c r="O476" s="10">
        <f>(((M476/60)/60)/24)+DATE(1970,1,1)</f>
        <v>41990.25</v>
      </c>
      <c r="P476" t="b">
        <v>0</v>
      </c>
      <c r="Q476" t="b">
        <v>0</v>
      </c>
      <c r="R476" t="s">
        <v>2041</v>
      </c>
      <c r="S476" t="s">
        <v>2060</v>
      </c>
      <c r="T476" t="s">
        <v>269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5">
        <f>E477/D477</f>
        <v>1.1394594594594594</v>
      </c>
      <c r="H477" s="6">
        <f>AVERAGE(E477/I477,FALSE)</f>
        <v>19.981042654028435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0">
        <f>(((L477/60)/60)/24)+DATE(1970,1,1)</f>
        <v>41450.208333333336</v>
      </c>
      <c r="O477" s="10">
        <f>(((M477/60)/60)/24)+DATE(1970,1,1)</f>
        <v>41454.208333333336</v>
      </c>
      <c r="P477" t="b">
        <v>0</v>
      </c>
      <c r="Q477" t="b">
        <v>1</v>
      </c>
      <c r="R477" t="s">
        <v>2047</v>
      </c>
      <c r="S477" t="s">
        <v>2059</v>
      </c>
      <c r="T477" t="s">
        <v>206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5">
        <f>E478/D478</f>
        <v>0.29828720626631855</v>
      </c>
      <c r="H478" s="6">
        <f>AVERAGE(E478/I478,FALSE)</f>
        <v>25.500892857142858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0">
        <f>(((L478/60)/60)/24)+DATE(1970,1,1)</f>
        <v>43322.208333333328</v>
      </c>
      <c r="O478" s="10">
        <f>(((M478/60)/60)/24)+DATE(1970,1,1)</f>
        <v>43328.208333333328</v>
      </c>
      <c r="P478" t="b">
        <v>0</v>
      </c>
      <c r="Q478" t="b">
        <v>0</v>
      </c>
      <c r="R478" t="s">
        <v>2047</v>
      </c>
      <c r="S478" t="s">
        <v>2053</v>
      </c>
      <c r="T478" t="s">
        <v>119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5">
        <f>E479/D479</f>
        <v>0.54270588235294115</v>
      </c>
      <c r="H479" s="6">
        <f>AVERAGE(E479/I479,FALSE)</f>
        <v>20.411504424778762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0">
        <f>(((L479/60)/60)/24)+DATE(1970,1,1)</f>
        <v>40720.208333333336</v>
      </c>
      <c r="O479" s="10">
        <f>(((M479/60)/60)/24)+DATE(1970,1,1)</f>
        <v>40747.208333333336</v>
      </c>
      <c r="P479" t="b">
        <v>0</v>
      </c>
      <c r="Q479" t="b">
        <v>0</v>
      </c>
      <c r="R479" t="s">
        <v>2041</v>
      </c>
      <c r="S479" t="s">
        <v>2063</v>
      </c>
      <c r="T479" t="s">
        <v>474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5">
        <f>E480/D480</f>
        <v>2.3634156976744185</v>
      </c>
      <c r="H480" s="6">
        <f>AVERAGE(E480/I480,FALSE)</f>
        <v>29.499818577648767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0">
        <f>(((L480/60)/60)/24)+DATE(1970,1,1)</f>
        <v>42072.208333333328</v>
      </c>
      <c r="O480" s="10">
        <f>(((M480/60)/60)/24)+DATE(1970,1,1)</f>
        <v>42084.208333333328</v>
      </c>
      <c r="P480" t="b">
        <v>0</v>
      </c>
      <c r="Q480" t="b">
        <v>0</v>
      </c>
      <c r="R480" t="s">
        <v>2037</v>
      </c>
      <c r="S480" t="s">
        <v>2046</v>
      </c>
      <c r="T480" t="s">
        <v>65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5">
        <f>E481/D481</f>
        <v>5.1291666666666664</v>
      </c>
      <c r="H481" s="6">
        <f>AVERAGE(E481/I481,FALSE)</f>
        <v>35.578034682080926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0">
        <f>(((L481/60)/60)/24)+DATE(1970,1,1)</f>
        <v>42945.208333333328</v>
      </c>
      <c r="O481" s="10">
        <f>(((M481/60)/60)/24)+DATE(1970,1,1)</f>
        <v>42947.208333333328</v>
      </c>
      <c r="P481" t="b">
        <v>0</v>
      </c>
      <c r="Q481" t="b">
        <v>0</v>
      </c>
      <c r="R481" t="s">
        <v>2033</v>
      </c>
      <c r="S481" t="s">
        <v>2034</v>
      </c>
      <c r="T481" t="s">
        <v>17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5">
        <f>E482/D482</f>
        <v>1.0065116279069768</v>
      </c>
      <c r="H482" s="6">
        <f>AVERAGE(E482/I482,FALSE)</f>
        <v>49.747126436781606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0">
        <f>(((L482/60)/60)/24)+DATE(1970,1,1)</f>
        <v>40248.25</v>
      </c>
      <c r="O482" s="10">
        <f>(((M482/60)/60)/24)+DATE(1970,1,1)</f>
        <v>40257.208333333336</v>
      </c>
      <c r="P482" t="b">
        <v>0</v>
      </c>
      <c r="Q482" t="b">
        <v>1</v>
      </c>
      <c r="R482" t="s">
        <v>2054</v>
      </c>
      <c r="S482" t="s">
        <v>2055</v>
      </c>
      <c r="T482" t="s">
        <v>122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5">
        <f>E483/D483</f>
        <v>0.81348423194303154</v>
      </c>
      <c r="H483" s="6">
        <f>AVERAGE(E483/I483,FALSE)</f>
        <v>51.993172951885569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0">
        <f>(((L483/60)/60)/24)+DATE(1970,1,1)</f>
        <v>41913.208333333336</v>
      </c>
      <c r="O483" s="10">
        <f>(((M483/60)/60)/24)+DATE(1970,1,1)</f>
        <v>41955.25</v>
      </c>
      <c r="P483" t="b">
        <v>0</v>
      </c>
      <c r="Q483" t="b">
        <v>1</v>
      </c>
      <c r="R483" t="s">
        <v>2039</v>
      </c>
      <c r="S483" t="s">
        <v>2040</v>
      </c>
      <c r="T483" t="s">
        <v>33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5">
        <f>E484/D484</f>
        <v>0.16404761904761905</v>
      </c>
      <c r="H484" s="6">
        <f>AVERAGE(E484/I484,FALSE)</f>
        <v>38.277777777777779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0">
        <f>(((L484/60)/60)/24)+DATE(1970,1,1)</f>
        <v>40963.25</v>
      </c>
      <c r="O484" s="10">
        <f>(((M484/60)/60)/24)+DATE(1970,1,1)</f>
        <v>40974.25</v>
      </c>
      <c r="P484" t="b">
        <v>0</v>
      </c>
      <c r="Q484" t="b">
        <v>1</v>
      </c>
      <c r="R484" t="s">
        <v>2047</v>
      </c>
      <c r="S484" t="s">
        <v>2053</v>
      </c>
      <c r="T484" t="s">
        <v>119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5">
        <f>E485/D485</f>
        <v>0.52774617067833696</v>
      </c>
      <c r="H485" s="6">
        <f>AVERAGE(E485/I485,FALSE)</f>
        <v>43.534296028880867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0">
        <f>(((L485/60)/60)/24)+DATE(1970,1,1)</f>
        <v>43811.25</v>
      </c>
      <c r="O485" s="10">
        <f>(((M485/60)/60)/24)+DATE(1970,1,1)</f>
        <v>43818.25</v>
      </c>
      <c r="P485" t="b">
        <v>0</v>
      </c>
      <c r="Q485" t="b">
        <v>0</v>
      </c>
      <c r="R485" t="s">
        <v>2039</v>
      </c>
      <c r="S485" t="s">
        <v>2040</v>
      </c>
      <c r="T485" t="s">
        <v>33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5">
        <f>E486/D486</f>
        <v>2.6020608108108108</v>
      </c>
      <c r="H486" s="6">
        <f>AVERAGE(E486/I486,FALSE)</f>
        <v>24.497773536895675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0">
        <f>(((L486/60)/60)/24)+DATE(1970,1,1)</f>
        <v>41855.208333333336</v>
      </c>
      <c r="O486" s="10">
        <f>(((M486/60)/60)/24)+DATE(1970,1,1)</f>
        <v>41904.208333333336</v>
      </c>
      <c r="P486" t="b">
        <v>0</v>
      </c>
      <c r="Q486" t="b">
        <v>1</v>
      </c>
      <c r="R486" t="s">
        <v>2033</v>
      </c>
      <c r="S486" t="s">
        <v>2034</v>
      </c>
      <c r="T486" t="s">
        <v>17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5">
        <f>E487/D487</f>
        <v>0.30732891832229581</v>
      </c>
      <c r="H487" s="6">
        <f>AVERAGE(E487/I487,FALSE)</f>
        <v>21.484567901234566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0">
        <f>(((L487/60)/60)/24)+DATE(1970,1,1)</f>
        <v>43626.208333333328</v>
      </c>
      <c r="O487" s="10">
        <f>(((M487/60)/60)/24)+DATE(1970,1,1)</f>
        <v>43667.208333333328</v>
      </c>
      <c r="P487" t="b">
        <v>0</v>
      </c>
      <c r="Q487" t="b">
        <v>0</v>
      </c>
      <c r="R487" t="s">
        <v>2039</v>
      </c>
      <c r="S487" t="s">
        <v>2040</v>
      </c>
      <c r="T487" t="s">
        <v>33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5">
        <f>E488/D488</f>
        <v>0.13500000000000001</v>
      </c>
      <c r="H488" s="6">
        <f>AVERAGE(E488/I488,FALSE)</f>
        <v>16.714285714285715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0">
        <f>(((L488/60)/60)/24)+DATE(1970,1,1)</f>
        <v>43168.25</v>
      </c>
      <c r="O488" s="10">
        <f>(((M488/60)/60)/24)+DATE(1970,1,1)</f>
        <v>43183.208333333328</v>
      </c>
      <c r="P488" t="b">
        <v>0</v>
      </c>
      <c r="Q488" t="b">
        <v>1</v>
      </c>
      <c r="R488" t="s">
        <v>2047</v>
      </c>
      <c r="S488" t="s">
        <v>2059</v>
      </c>
      <c r="T488" t="s">
        <v>206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5">
        <f>E489/D489</f>
        <v>1.7862556663644606</v>
      </c>
      <c r="H489" s="6">
        <f>AVERAGE(E489/I489,FALSE)</f>
        <v>41.991474850809887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0">
        <f>(((L489/60)/60)/24)+DATE(1970,1,1)</f>
        <v>42845.208333333328</v>
      </c>
      <c r="O489" s="10">
        <f>(((M489/60)/60)/24)+DATE(1970,1,1)</f>
        <v>42878.208333333328</v>
      </c>
      <c r="P489" t="b">
        <v>0</v>
      </c>
      <c r="Q489" t="b">
        <v>0</v>
      </c>
      <c r="R489" t="s">
        <v>2039</v>
      </c>
      <c r="S489" t="s">
        <v>2040</v>
      </c>
      <c r="T489" t="s">
        <v>33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5">
        <f>E490/D490</f>
        <v>2.2005660377358489</v>
      </c>
      <c r="H490" s="6">
        <f>AVERAGE(E490/I490,FALSE)</f>
        <v>50.708695652173915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0">
        <f>(((L490/60)/60)/24)+DATE(1970,1,1)</f>
        <v>42403.25</v>
      </c>
      <c r="O490" s="10">
        <f>(((M490/60)/60)/24)+DATE(1970,1,1)</f>
        <v>42420.25</v>
      </c>
      <c r="P490" t="b">
        <v>0</v>
      </c>
      <c r="Q490" t="b">
        <v>0</v>
      </c>
      <c r="R490" t="s">
        <v>2039</v>
      </c>
      <c r="S490" t="s">
        <v>2040</v>
      </c>
      <c r="T490" t="s">
        <v>33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5">
        <f>E491/D491</f>
        <v>1.015108695652174</v>
      </c>
      <c r="H491" s="6">
        <f>AVERAGE(E491/I491,FALSE)</f>
        <v>54.935294117647061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0">
        <f>(((L491/60)/60)/24)+DATE(1970,1,1)</f>
        <v>40406.208333333336</v>
      </c>
      <c r="O491" s="10">
        <f>(((M491/60)/60)/24)+DATE(1970,1,1)</f>
        <v>40411.208333333336</v>
      </c>
      <c r="P491" t="b">
        <v>0</v>
      </c>
      <c r="Q491" t="b">
        <v>0</v>
      </c>
      <c r="R491" t="s">
        <v>2037</v>
      </c>
      <c r="S491" t="s">
        <v>2046</v>
      </c>
      <c r="T491" t="s">
        <v>65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5">
        <f>E492/D492</f>
        <v>1.915</v>
      </c>
      <c r="H492" s="6">
        <f>AVERAGE(E492/I492,FALSE)</f>
        <v>15.958333333333334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0">
        <f>(((L492/60)/60)/24)+DATE(1970,1,1)</f>
        <v>43786.25</v>
      </c>
      <c r="O492" s="10">
        <f>(((M492/60)/60)/24)+DATE(1970,1,1)</f>
        <v>43793.25</v>
      </c>
      <c r="P492" t="b">
        <v>0</v>
      </c>
      <c r="Q492" t="b">
        <v>0</v>
      </c>
      <c r="R492" t="s">
        <v>2064</v>
      </c>
      <c r="S492" t="s">
        <v>2065</v>
      </c>
      <c r="T492" t="s">
        <v>1029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5">
        <f>E493/D493</f>
        <v>3.0534683098591549</v>
      </c>
      <c r="H493" s="6">
        <f>AVERAGE(E493/I493,FALSE)</f>
        <v>35.496725337699552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0">
        <f>(((L493/60)/60)/24)+DATE(1970,1,1)</f>
        <v>41456.208333333336</v>
      </c>
      <c r="O493" s="10">
        <f>(((M493/60)/60)/24)+DATE(1970,1,1)</f>
        <v>41482.208333333336</v>
      </c>
      <c r="P493" t="b">
        <v>0</v>
      </c>
      <c r="Q493" t="b">
        <v>1</v>
      </c>
      <c r="R493" t="s">
        <v>2033</v>
      </c>
      <c r="S493" t="s">
        <v>2034</v>
      </c>
      <c r="T493" t="s">
        <v>17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5">
        <f>E494/D494</f>
        <v>0.23995287958115183</v>
      </c>
      <c r="H494" s="6">
        <f>AVERAGE(E494/I494,FALSE)</f>
        <v>38.51344537815126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0">
        <f>(((L494/60)/60)/24)+DATE(1970,1,1)</f>
        <v>40336.208333333336</v>
      </c>
      <c r="O494" s="10">
        <f>(((M494/60)/60)/24)+DATE(1970,1,1)</f>
        <v>40371.208333333336</v>
      </c>
      <c r="P494" t="b">
        <v>1</v>
      </c>
      <c r="Q494" t="b">
        <v>1</v>
      </c>
      <c r="R494" t="s">
        <v>2041</v>
      </c>
      <c r="S494" t="s">
        <v>2052</v>
      </c>
      <c r="T494" t="s">
        <v>100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5">
        <f>E495/D495</f>
        <v>7.2377777777777776</v>
      </c>
      <c r="H495" s="6">
        <f>AVERAGE(E495/I495,FALSE)</f>
        <v>50.890625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0">
        <f>(((L495/60)/60)/24)+DATE(1970,1,1)</f>
        <v>43645.208333333328</v>
      </c>
      <c r="O495" s="10">
        <f>(((M495/60)/60)/24)+DATE(1970,1,1)</f>
        <v>43658.208333333328</v>
      </c>
      <c r="P495" t="b">
        <v>0</v>
      </c>
      <c r="Q495" t="b">
        <v>0</v>
      </c>
      <c r="R495" t="s">
        <v>2054</v>
      </c>
      <c r="S495" t="s">
        <v>2055</v>
      </c>
      <c r="T495" t="s">
        <v>122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5">
        <f>E496/D496</f>
        <v>5.4736000000000002</v>
      </c>
      <c r="H496" s="6">
        <f>AVERAGE(E496/I496,FALSE)</f>
        <v>25.529850746268657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0">
        <f>(((L496/60)/60)/24)+DATE(1970,1,1)</f>
        <v>40990.208333333336</v>
      </c>
      <c r="O496" s="10">
        <f>(((M496/60)/60)/24)+DATE(1970,1,1)</f>
        <v>40991.208333333336</v>
      </c>
      <c r="P496" t="b">
        <v>0</v>
      </c>
      <c r="Q496" t="b">
        <v>0</v>
      </c>
      <c r="R496" t="s">
        <v>2037</v>
      </c>
      <c r="S496" t="s">
        <v>2046</v>
      </c>
      <c r="T496" t="s">
        <v>65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5">
        <f>E497/D497</f>
        <v>4.1449999999999996</v>
      </c>
      <c r="H497" s="6">
        <f>AVERAGE(E497/I497,FALSE)</f>
        <v>34.01025641025641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0">
        <f>(((L497/60)/60)/24)+DATE(1970,1,1)</f>
        <v>41800.208333333336</v>
      </c>
      <c r="O497" s="10">
        <f>(((M497/60)/60)/24)+DATE(1970,1,1)</f>
        <v>41804.208333333336</v>
      </c>
      <c r="P497" t="b">
        <v>0</v>
      </c>
      <c r="Q497" t="b">
        <v>0</v>
      </c>
      <c r="R497" t="s">
        <v>2039</v>
      </c>
      <c r="S497" t="s">
        <v>2040</v>
      </c>
      <c r="T497" t="s">
        <v>33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5">
        <f>E498/D498</f>
        <v>9.0696409140369975E-3</v>
      </c>
      <c r="H498" s="6">
        <f>AVERAGE(E498/I498,FALSE)</f>
        <v>15.435185185185185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0">
        <f>(((L498/60)/60)/24)+DATE(1970,1,1)</f>
        <v>42876.208333333328</v>
      </c>
      <c r="O498" s="10">
        <f>(((M498/60)/60)/24)+DATE(1970,1,1)</f>
        <v>42893.208333333328</v>
      </c>
      <c r="P498" t="b">
        <v>0</v>
      </c>
      <c r="Q498" t="b">
        <v>0</v>
      </c>
      <c r="R498" t="s">
        <v>2041</v>
      </c>
      <c r="S498" t="s">
        <v>2049</v>
      </c>
      <c r="T498" t="s">
        <v>71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5">
        <f>E499/D499</f>
        <v>0.34173469387755101</v>
      </c>
      <c r="H499" s="6">
        <f>AVERAGE(E499/I499,FALSE)</f>
        <v>13.954166666666667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0">
        <f>(((L499/60)/60)/24)+DATE(1970,1,1)</f>
        <v>42724.25</v>
      </c>
      <c r="O499" s="10">
        <f>(((M499/60)/60)/24)+DATE(1970,1,1)</f>
        <v>42724.25</v>
      </c>
      <c r="P499" t="b">
        <v>0</v>
      </c>
      <c r="Q499" t="b">
        <v>1</v>
      </c>
      <c r="R499" t="s">
        <v>2037</v>
      </c>
      <c r="S499" t="s">
        <v>2046</v>
      </c>
      <c r="T499" t="s">
        <v>65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5">
        <f>E500/D500</f>
        <v>0.239488107549121</v>
      </c>
      <c r="H500" s="6">
        <f>AVERAGE(E500/I500,FALSE)</f>
        <v>39.997409326424872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0">
        <f>(((L500/60)/60)/24)+DATE(1970,1,1)</f>
        <v>42005.25</v>
      </c>
      <c r="O500" s="10">
        <f>(((M500/60)/60)/24)+DATE(1970,1,1)</f>
        <v>42007.25</v>
      </c>
      <c r="P500" t="b">
        <v>0</v>
      </c>
      <c r="Q500" t="b">
        <v>0</v>
      </c>
      <c r="R500" t="s">
        <v>2037</v>
      </c>
      <c r="S500" t="s">
        <v>2038</v>
      </c>
      <c r="T500" t="s">
        <v>28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5">
        <f>E501/D501</f>
        <v>0.48072649572649573</v>
      </c>
      <c r="H501" s="6">
        <f>AVERAGE(E501/I501,FALSE)</f>
        <v>19.001689189189189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0">
        <f>(((L501/60)/60)/24)+DATE(1970,1,1)</f>
        <v>42444.208333333328</v>
      </c>
      <c r="O501" s="10">
        <f>(((M501/60)/60)/24)+DATE(1970,1,1)</f>
        <v>42449.208333333328</v>
      </c>
      <c r="P501" t="b">
        <v>0</v>
      </c>
      <c r="Q501" t="b">
        <v>1</v>
      </c>
      <c r="R501" t="s">
        <v>2041</v>
      </c>
      <c r="S501" t="s">
        <v>2042</v>
      </c>
      <c r="T501" t="s">
        <v>42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5">
        <f>E502/D502</f>
        <v>0</v>
      </c>
      <c r="H502" s="6" t="e">
        <f>AVERAGE(E502/I502,FALSE)</f>
        <v>#DIV/0!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>(((L502/60)/60)/24)+DATE(1970,1,1)</f>
        <v>41395.208333333336</v>
      </c>
      <c r="O502" s="10">
        <f>(((M502/60)/60)/24)+DATE(1970,1,1)</f>
        <v>41423.208333333336</v>
      </c>
      <c r="P502" t="b">
        <v>0</v>
      </c>
      <c r="Q502" t="b">
        <v>1</v>
      </c>
      <c r="R502" t="s">
        <v>2039</v>
      </c>
      <c r="S502" t="s">
        <v>2040</v>
      </c>
      <c r="T502" t="s">
        <v>33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5">
        <f>E503/D503</f>
        <v>0.70145182291666663</v>
      </c>
      <c r="H503" s="6">
        <f>AVERAGE(E503/I503,FALSE)</f>
        <v>29.995267260579066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0">
        <f>(((L503/60)/60)/24)+DATE(1970,1,1)</f>
        <v>41345.208333333336</v>
      </c>
      <c r="O503" s="10">
        <f>(((M503/60)/60)/24)+DATE(1970,1,1)</f>
        <v>41347.208333333336</v>
      </c>
      <c r="P503" t="b">
        <v>0</v>
      </c>
      <c r="Q503" t="b">
        <v>0</v>
      </c>
      <c r="R503" t="s">
        <v>2041</v>
      </c>
      <c r="S503" t="s">
        <v>2042</v>
      </c>
      <c r="T503" t="s">
        <v>42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5">
        <f>E504/D504</f>
        <v>5.2992307692307694</v>
      </c>
      <c r="H504" s="6">
        <f>AVERAGE(E504/I504,FALSE)</f>
        <v>18.518817204301076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0">
        <f>(((L504/60)/60)/24)+DATE(1970,1,1)</f>
        <v>41117.208333333336</v>
      </c>
      <c r="O504" s="10">
        <f>(((M504/60)/60)/24)+DATE(1970,1,1)</f>
        <v>41146.208333333336</v>
      </c>
      <c r="P504" t="b">
        <v>0</v>
      </c>
      <c r="Q504" t="b">
        <v>1</v>
      </c>
      <c r="R504" t="s">
        <v>2050</v>
      </c>
      <c r="S504" t="s">
        <v>2051</v>
      </c>
      <c r="T504" t="s">
        <v>89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5">
        <f>E505/D505</f>
        <v>1.8032549019607844</v>
      </c>
      <c r="H505" s="6">
        <f>AVERAGE(E505/I505,FALSE)</f>
        <v>49.981521739130436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0">
        <f>(((L505/60)/60)/24)+DATE(1970,1,1)</f>
        <v>42186.208333333328</v>
      </c>
      <c r="O505" s="10">
        <f>(((M505/60)/60)/24)+DATE(1970,1,1)</f>
        <v>42206.208333333328</v>
      </c>
      <c r="P505" t="b">
        <v>0</v>
      </c>
      <c r="Q505" t="b">
        <v>0</v>
      </c>
      <c r="R505" t="s">
        <v>2041</v>
      </c>
      <c r="S505" t="s">
        <v>2044</v>
      </c>
      <c r="T505" t="s">
        <v>53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5">
        <f>E506/D506</f>
        <v>0.92320000000000002</v>
      </c>
      <c r="H506" s="6">
        <f>AVERAGE(E506/I506,FALSE)</f>
        <v>55.838709677419352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0">
        <f>(((L506/60)/60)/24)+DATE(1970,1,1)</f>
        <v>42142.208333333328</v>
      </c>
      <c r="O506" s="10">
        <f>(((M506/60)/60)/24)+DATE(1970,1,1)</f>
        <v>42143.208333333328</v>
      </c>
      <c r="P506" t="b">
        <v>0</v>
      </c>
      <c r="Q506" t="b">
        <v>0</v>
      </c>
      <c r="R506" t="s">
        <v>2035</v>
      </c>
      <c r="S506" t="s">
        <v>2036</v>
      </c>
      <c r="T506" t="s">
        <v>23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5">
        <f>E507/D507</f>
        <v>0.13901001112347053</v>
      </c>
      <c r="H507" s="6">
        <f>AVERAGE(E507/I507,FALSE)</f>
        <v>18.007204610951007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0">
        <f>(((L507/60)/60)/24)+DATE(1970,1,1)</f>
        <v>41341.25</v>
      </c>
      <c r="O507" s="10">
        <f>(((M507/60)/60)/24)+DATE(1970,1,1)</f>
        <v>41383.208333333336</v>
      </c>
      <c r="P507" t="b">
        <v>0</v>
      </c>
      <c r="Q507" t="b">
        <v>1</v>
      </c>
      <c r="R507" t="s">
        <v>2047</v>
      </c>
      <c r="S507" t="s">
        <v>2056</v>
      </c>
      <c r="T507" t="s">
        <v>133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5">
        <f>E508/D508</f>
        <v>9.2707777777777771</v>
      </c>
      <c r="H508" s="6">
        <f>AVERAGE(E508/I508,FALSE)</f>
        <v>33.005142405063289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0">
        <f>(((L508/60)/60)/24)+DATE(1970,1,1)</f>
        <v>43062.25</v>
      </c>
      <c r="O508" s="10">
        <f>(((M508/60)/60)/24)+DATE(1970,1,1)</f>
        <v>43079.25</v>
      </c>
      <c r="P508" t="b">
        <v>0</v>
      </c>
      <c r="Q508" t="b">
        <v>1</v>
      </c>
      <c r="R508" t="s">
        <v>2039</v>
      </c>
      <c r="S508" t="s">
        <v>2040</v>
      </c>
      <c r="T508" t="s">
        <v>33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5">
        <f>E509/D509</f>
        <v>0.39857142857142858</v>
      </c>
      <c r="H509" s="6">
        <f>AVERAGE(E509/I509,FALSE)</f>
        <v>22.026315789473685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0">
        <f>(((L509/60)/60)/24)+DATE(1970,1,1)</f>
        <v>41373.208333333336</v>
      </c>
      <c r="O509" s="10">
        <f>(((M509/60)/60)/24)+DATE(1970,1,1)</f>
        <v>41422.208333333336</v>
      </c>
      <c r="P509" t="b">
        <v>0</v>
      </c>
      <c r="Q509" t="b">
        <v>1</v>
      </c>
      <c r="R509" t="s">
        <v>2037</v>
      </c>
      <c r="S509" t="s">
        <v>2038</v>
      </c>
      <c r="T509" t="s">
        <v>28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5">
        <f>E510/D510</f>
        <v>1.1222929936305732</v>
      </c>
      <c r="H510" s="6">
        <f>AVERAGE(E510/I510,FALSE)</f>
        <v>26.499863275909217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0">
        <f>(((L510/60)/60)/24)+DATE(1970,1,1)</f>
        <v>43310.208333333328</v>
      </c>
      <c r="O510" s="10">
        <f>(((M510/60)/60)/24)+DATE(1970,1,1)</f>
        <v>43331.208333333328</v>
      </c>
      <c r="P510" t="b">
        <v>0</v>
      </c>
      <c r="Q510" t="b">
        <v>0</v>
      </c>
      <c r="R510" t="s">
        <v>2039</v>
      </c>
      <c r="S510" t="s">
        <v>2040</v>
      </c>
      <c r="T510" t="s">
        <v>33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5">
        <f>E511/D511</f>
        <v>0.70925816023738875</v>
      </c>
      <c r="H511" s="6">
        <f>AVERAGE(E511/I511,FALSE)</f>
        <v>47.5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0">
        <f>(((L511/60)/60)/24)+DATE(1970,1,1)</f>
        <v>41034.208333333336</v>
      </c>
      <c r="O511" s="10">
        <f>(((M511/60)/60)/24)+DATE(1970,1,1)</f>
        <v>41044.208333333336</v>
      </c>
      <c r="P511" t="b">
        <v>0</v>
      </c>
      <c r="Q511" t="b">
        <v>0</v>
      </c>
      <c r="R511" t="s">
        <v>2039</v>
      </c>
      <c r="S511" t="s">
        <v>2040</v>
      </c>
      <c r="T511" t="s">
        <v>33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5">
        <f>E512/D512</f>
        <v>1.1908974358974358</v>
      </c>
      <c r="H512" s="6">
        <f>AVERAGE(E512/I512,FALSE)</f>
        <v>35.454198473282446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0">
        <f>(((L512/60)/60)/24)+DATE(1970,1,1)</f>
        <v>43251.208333333328</v>
      </c>
      <c r="O512" s="10">
        <f>(((M512/60)/60)/24)+DATE(1970,1,1)</f>
        <v>43275.208333333328</v>
      </c>
      <c r="P512" t="b">
        <v>0</v>
      </c>
      <c r="Q512" t="b">
        <v>0</v>
      </c>
      <c r="R512" t="s">
        <v>2041</v>
      </c>
      <c r="S512" t="s">
        <v>2044</v>
      </c>
      <c r="T512" t="s">
        <v>53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5">
        <f>E513/D513</f>
        <v>0.24017591339648173</v>
      </c>
      <c r="H513" s="6">
        <f>AVERAGE(E513/I513,FALSE)</f>
        <v>49.030386740331494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0">
        <f>(((L513/60)/60)/24)+DATE(1970,1,1)</f>
        <v>43671.208333333328</v>
      </c>
      <c r="O513" s="10">
        <f>(((M513/60)/60)/24)+DATE(1970,1,1)</f>
        <v>43681.208333333328</v>
      </c>
      <c r="P513" t="b">
        <v>0</v>
      </c>
      <c r="Q513" t="b">
        <v>0</v>
      </c>
      <c r="R513" t="s">
        <v>2039</v>
      </c>
      <c r="S513" t="s">
        <v>2040</v>
      </c>
      <c r="T513" t="s">
        <v>33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5">
        <f>E514/D514</f>
        <v>1.3931868131868133</v>
      </c>
      <c r="H514" s="6">
        <f>AVERAGE(E514/I514,FALSE)</f>
        <v>26.523012552301257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0">
        <f>(((L514/60)/60)/24)+DATE(1970,1,1)</f>
        <v>41825.208333333336</v>
      </c>
      <c r="O514" s="10">
        <f>(((M514/60)/60)/24)+DATE(1970,1,1)</f>
        <v>41826.208333333336</v>
      </c>
      <c r="P514" t="b">
        <v>0</v>
      </c>
      <c r="Q514" t="b">
        <v>1</v>
      </c>
      <c r="R514" t="s">
        <v>2050</v>
      </c>
      <c r="S514" t="s">
        <v>2051</v>
      </c>
      <c r="T514" t="s">
        <v>89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5">
        <f>E515/D515</f>
        <v>0.39277108433734942</v>
      </c>
      <c r="H515" s="6">
        <f>AVERAGE(E515/I515,FALSE)</f>
        <v>46.571428571428569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0">
        <f>(((L515/60)/60)/24)+DATE(1970,1,1)</f>
        <v>40430.208333333336</v>
      </c>
      <c r="O515" s="10">
        <f>(((M515/60)/60)/24)+DATE(1970,1,1)</f>
        <v>40432.208333333336</v>
      </c>
      <c r="P515" t="b">
        <v>0</v>
      </c>
      <c r="Q515" t="b">
        <v>0</v>
      </c>
      <c r="R515" t="s">
        <v>2041</v>
      </c>
      <c r="S515" t="s">
        <v>2060</v>
      </c>
      <c r="T515" t="s">
        <v>269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5">
        <f>E516/D516</f>
        <v>0.22439077144917088</v>
      </c>
      <c r="H516" s="6">
        <f>AVERAGE(E516/I516,FALSE)</f>
        <v>29.472537878787879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0">
        <f>(((L516/60)/60)/24)+DATE(1970,1,1)</f>
        <v>41614.25</v>
      </c>
      <c r="O516" s="10">
        <f>(((M516/60)/60)/24)+DATE(1970,1,1)</f>
        <v>41619.25</v>
      </c>
      <c r="P516" t="b">
        <v>0</v>
      </c>
      <c r="Q516" t="b">
        <v>1</v>
      </c>
      <c r="R516" t="s">
        <v>2035</v>
      </c>
      <c r="S516" t="s">
        <v>2036</v>
      </c>
      <c r="T516" t="s">
        <v>23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5">
        <f>E517/D517</f>
        <v>0.55779069767441858</v>
      </c>
      <c r="H517" s="6">
        <f>AVERAGE(E517/I517,FALSE)</f>
        <v>18.033834586466167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0">
        <f>(((L517/60)/60)/24)+DATE(1970,1,1)</f>
        <v>40900.25</v>
      </c>
      <c r="O517" s="10">
        <f>(((M517/60)/60)/24)+DATE(1970,1,1)</f>
        <v>40902.25</v>
      </c>
      <c r="P517" t="b">
        <v>0</v>
      </c>
      <c r="Q517" t="b">
        <v>1</v>
      </c>
      <c r="R517" t="s">
        <v>2039</v>
      </c>
      <c r="S517" t="s">
        <v>2040</v>
      </c>
      <c r="T517" t="s">
        <v>33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5">
        <f>E518/D518</f>
        <v>0.42523125996810207</v>
      </c>
      <c r="H518" s="6">
        <f>AVERAGE(E518/I518,FALSE)</f>
        <v>31.515366430260048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0">
        <f>(((L518/60)/60)/24)+DATE(1970,1,1)</f>
        <v>40396.208333333336</v>
      </c>
      <c r="O518" s="10">
        <f>(((M518/60)/60)/24)+DATE(1970,1,1)</f>
        <v>40434.208333333336</v>
      </c>
      <c r="P518" t="b">
        <v>0</v>
      </c>
      <c r="Q518" t="b">
        <v>0</v>
      </c>
      <c r="R518" t="s">
        <v>2047</v>
      </c>
      <c r="S518" t="s">
        <v>2048</v>
      </c>
      <c r="T518" t="s">
        <v>68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5">
        <f>E519/D519</f>
        <v>1.1200000000000001</v>
      </c>
      <c r="H519" s="6">
        <f>AVERAGE(E519/I519,FALSE)</f>
        <v>42.358974358974358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0">
        <f>(((L519/60)/60)/24)+DATE(1970,1,1)</f>
        <v>42860.208333333328</v>
      </c>
      <c r="O519" s="10">
        <f>(((M519/60)/60)/24)+DATE(1970,1,1)</f>
        <v>42865.208333333328</v>
      </c>
      <c r="P519" t="b">
        <v>0</v>
      </c>
      <c r="Q519" t="b">
        <v>0</v>
      </c>
      <c r="R519" t="s">
        <v>2033</v>
      </c>
      <c r="S519" t="s">
        <v>2034</v>
      </c>
      <c r="T519" t="s">
        <v>17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5">
        <f>E520/D520</f>
        <v>7.0681818181818179E-2</v>
      </c>
      <c r="H520" s="6">
        <f>AVERAGE(E520/I520,FALSE)</f>
        <v>31.1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0">
        <f>(((L520/60)/60)/24)+DATE(1970,1,1)</f>
        <v>43154.25</v>
      </c>
      <c r="O520" s="10">
        <f>(((M520/60)/60)/24)+DATE(1970,1,1)</f>
        <v>43156.25</v>
      </c>
      <c r="P520" t="b">
        <v>0</v>
      </c>
      <c r="Q520" t="b">
        <v>1</v>
      </c>
      <c r="R520" t="s">
        <v>2041</v>
      </c>
      <c r="S520" t="s">
        <v>2049</v>
      </c>
      <c r="T520" t="s">
        <v>71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5">
        <f>E521/D521</f>
        <v>1.0174563871693867</v>
      </c>
      <c r="H521" s="6">
        <f>AVERAGE(E521/I521,FALSE)</f>
        <v>50.987591652566273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0">
        <f>(((L521/60)/60)/24)+DATE(1970,1,1)</f>
        <v>42012.25</v>
      </c>
      <c r="O521" s="10">
        <f>(((M521/60)/60)/24)+DATE(1970,1,1)</f>
        <v>42026.25</v>
      </c>
      <c r="P521" t="b">
        <v>0</v>
      </c>
      <c r="Q521" t="b">
        <v>1</v>
      </c>
      <c r="R521" t="s">
        <v>2035</v>
      </c>
      <c r="S521" t="s">
        <v>2036</v>
      </c>
      <c r="T521" t="s">
        <v>23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5">
        <f>E522/D522</f>
        <v>4.2575000000000003</v>
      </c>
      <c r="H522" s="6">
        <f>AVERAGE(E522/I522,FALSE)</f>
        <v>53.21875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0">
        <f>(((L522/60)/60)/24)+DATE(1970,1,1)</f>
        <v>43574.208333333328</v>
      </c>
      <c r="O522" s="10">
        <f>(((M522/60)/60)/24)+DATE(1970,1,1)</f>
        <v>43577.208333333328</v>
      </c>
      <c r="P522" t="b">
        <v>0</v>
      </c>
      <c r="Q522" t="b">
        <v>0</v>
      </c>
      <c r="R522" t="s">
        <v>2039</v>
      </c>
      <c r="S522" t="s">
        <v>2040</v>
      </c>
      <c r="T522" t="s">
        <v>33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5">
        <f>E523/D523</f>
        <v>1.4553947368421052</v>
      </c>
      <c r="H523" s="6">
        <f>AVERAGE(E523/I523,FALSE)</f>
        <v>14.987804878048781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0">
        <f>(((L523/60)/60)/24)+DATE(1970,1,1)</f>
        <v>42605.208333333328</v>
      </c>
      <c r="O523" s="10">
        <f>(((M523/60)/60)/24)+DATE(1970,1,1)</f>
        <v>42611.208333333328</v>
      </c>
      <c r="P523" t="b">
        <v>0</v>
      </c>
      <c r="Q523" t="b">
        <v>1</v>
      </c>
      <c r="R523" t="s">
        <v>2041</v>
      </c>
      <c r="S523" t="s">
        <v>2044</v>
      </c>
      <c r="T523" t="s">
        <v>53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5">
        <f>E524/D524</f>
        <v>0.32453465346534655</v>
      </c>
      <c r="H524" s="6">
        <f>AVERAGE(E524/I524,FALSE)</f>
        <v>42.903141361256544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0">
        <f>(((L524/60)/60)/24)+DATE(1970,1,1)</f>
        <v>41093.208333333336</v>
      </c>
      <c r="O524" s="10">
        <f>(((M524/60)/60)/24)+DATE(1970,1,1)</f>
        <v>41105.208333333336</v>
      </c>
      <c r="P524" t="b">
        <v>0</v>
      </c>
      <c r="Q524" t="b">
        <v>0</v>
      </c>
      <c r="R524" t="s">
        <v>2041</v>
      </c>
      <c r="S524" t="s">
        <v>2052</v>
      </c>
      <c r="T524" t="s">
        <v>100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5">
        <f>E525/D525</f>
        <v>7.003333333333333</v>
      </c>
      <c r="H525" s="6">
        <f>AVERAGE(E525/I525,FALSE)</f>
        <v>35.41011235955056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0">
        <f>(((L525/60)/60)/24)+DATE(1970,1,1)</f>
        <v>40241.25</v>
      </c>
      <c r="O525" s="10">
        <f>(((M525/60)/60)/24)+DATE(1970,1,1)</f>
        <v>40246.25</v>
      </c>
      <c r="P525" t="b">
        <v>0</v>
      </c>
      <c r="Q525" t="b">
        <v>0</v>
      </c>
      <c r="R525" t="s">
        <v>2041</v>
      </c>
      <c r="S525" t="s">
        <v>2052</v>
      </c>
      <c r="T525" t="s">
        <v>100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5">
        <f>E526/D526</f>
        <v>0.83904860392967939</v>
      </c>
      <c r="H526" s="6">
        <f>AVERAGE(E526/I526,FALSE)</f>
        <v>20.499242041435068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0">
        <f>(((L526/60)/60)/24)+DATE(1970,1,1)</f>
        <v>40294.208333333336</v>
      </c>
      <c r="O526" s="10">
        <f>(((M526/60)/60)/24)+DATE(1970,1,1)</f>
        <v>40307.208333333336</v>
      </c>
      <c r="P526" t="b">
        <v>0</v>
      </c>
      <c r="Q526" t="b">
        <v>0</v>
      </c>
      <c r="R526" t="s">
        <v>2039</v>
      </c>
      <c r="S526" t="s">
        <v>2040</v>
      </c>
      <c r="T526" t="s">
        <v>33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5">
        <f>E527/D527</f>
        <v>0.84190476190476193</v>
      </c>
      <c r="H527" s="6">
        <f>AVERAGE(E527/I527,FALSE)</f>
        <v>14.031746031746032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0">
        <f>(((L527/60)/60)/24)+DATE(1970,1,1)</f>
        <v>40505.25</v>
      </c>
      <c r="O527" s="10">
        <f>(((M527/60)/60)/24)+DATE(1970,1,1)</f>
        <v>40509.25</v>
      </c>
      <c r="P527" t="b">
        <v>0</v>
      </c>
      <c r="Q527" t="b">
        <v>0</v>
      </c>
      <c r="R527" t="s">
        <v>2037</v>
      </c>
      <c r="S527" t="s">
        <v>2046</v>
      </c>
      <c r="T527" t="s">
        <v>65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5">
        <f>E528/D528</f>
        <v>1.5595180722891566</v>
      </c>
      <c r="H528" s="6">
        <f>AVERAGE(E528/I528,FALSE)</f>
        <v>44.027210884353742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0">
        <f>(((L528/60)/60)/24)+DATE(1970,1,1)</f>
        <v>42364.25</v>
      </c>
      <c r="O528" s="10">
        <f>(((M528/60)/60)/24)+DATE(1970,1,1)</f>
        <v>42401.25</v>
      </c>
      <c r="P528" t="b">
        <v>0</v>
      </c>
      <c r="Q528" t="b">
        <v>1</v>
      </c>
      <c r="R528" t="s">
        <v>2039</v>
      </c>
      <c r="S528" t="s">
        <v>2040</v>
      </c>
      <c r="T528" t="s">
        <v>33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5">
        <f>E529/D529</f>
        <v>0.99619450317124736</v>
      </c>
      <c r="H529" s="6">
        <f>AVERAGE(E529/I529,FALSE)</f>
        <v>15.5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0">
        <f>(((L529/60)/60)/24)+DATE(1970,1,1)</f>
        <v>42405.25</v>
      </c>
      <c r="O529" s="10">
        <f>(((M529/60)/60)/24)+DATE(1970,1,1)</f>
        <v>42441.25</v>
      </c>
      <c r="P529" t="b">
        <v>0</v>
      </c>
      <c r="Q529" t="b">
        <v>0</v>
      </c>
      <c r="R529" t="s">
        <v>2041</v>
      </c>
      <c r="S529" t="s">
        <v>2049</v>
      </c>
      <c r="T529" t="s">
        <v>71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5">
        <f>E530/D530</f>
        <v>0.80300000000000005</v>
      </c>
      <c r="H530" s="6">
        <f>AVERAGE(E530/I530,FALSE)</f>
        <v>45.168750000000003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0">
        <f>(((L530/60)/60)/24)+DATE(1970,1,1)</f>
        <v>41601.25</v>
      </c>
      <c r="O530" s="10">
        <f>(((M530/60)/60)/24)+DATE(1970,1,1)</f>
        <v>41646.25</v>
      </c>
      <c r="P530" t="b">
        <v>0</v>
      </c>
      <c r="Q530" t="b">
        <v>0</v>
      </c>
      <c r="R530" t="s">
        <v>2035</v>
      </c>
      <c r="S530" t="s">
        <v>2045</v>
      </c>
      <c r="T530" t="s">
        <v>60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5">
        <f>E531/D531</f>
        <v>0.11254901960784314</v>
      </c>
      <c r="H531" s="6">
        <f>AVERAGE(E531/I531,FALSE)</f>
        <v>31.888888888888889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0">
        <f>(((L531/60)/60)/24)+DATE(1970,1,1)</f>
        <v>41769.208333333336</v>
      </c>
      <c r="O531" s="10">
        <f>(((M531/60)/60)/24)+DATE(1970,1,1)</f>
        <v>41797.208333333336</v>
      </c>
      <c r="P531" t="b">
        <v>0</v>
      </c>
      <c r="Q531" t="b">
        <v>0</v>
      </c>
      <c r="R531" t="s">
        <v>2050</v>
      </c>
      <c r="S531" t="s">
        <v>2051</v>
      </c>
      <c r="T531" t="s">
        <v>89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5">
        <f>E532/D532</f>
        <v>0.91740952380952379</v>
      </c>
      <c r="H532" s="6">
        <f>AVERAGE(E532/I532,FALSE)</f>
        <v>26.997757847533631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0">
        <f>(((L532/60)/60)/24)+DATE(1970,1,1)</f>
        <v>40421.208333333336</v>
      </c>
      <c r="O532" s="10">
        <f>(((M532/60)/60)/24)+DATE(1970,1,1)</f>
        <v>40435.208333333336</v>
      </c>
      <c r="P532" t="b">
        <v>0</v>
      </c>
      <c r="Q532" t="b">
        <v>1</v>
      </c>
      <c r="R532" t="s">
        <v>2047</v>
      </c>
      <c r="S532" t="s">
        <v>2053</v>
      </c>
      <c r="T532" t="s">
        <v>119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5">
        <f>E533/D533</f>
        <v>0.95521156936261387</v>
      </c>
      <c r="H533" s="6">
        <f>AVERAGE(E533/I533,FALSE)</f>
        <v>24.496978021978023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0">
        <f>(((L533/60)/60)/24)+DATE(1970,1,1)</f>
        <v>41589.25</v>
      </c>
      <c r="O533" s="10">
        <f>(((M533/60)/60)/24)+DATE(1970,1,1)</f>
        <v>41645.25</v>
      </c>
      <c r="P533" t="b">
        <v>0</v>
      </c>
      <c r="Q533" t="b">
        <v>0</v>
      </c>
      <c r="R533" t="s">
        <v>2050</v>
      </c>
      <c r="S533" t="s">
        <v>2051</v>
      </c>
      <c r="T533" t="s">
        <v>89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5">
        <f>E534/D534</f>
        <v>5.0287499999999996</v>
      </c>
      <c r="H534" s="6">
        <f>AVERAGE(E534/I534,FALSE)</f>
        <v>31.928571428571427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0">
        <f>(((L534/60)/60)/24)+DATE(1970,1,1)</f>
        <v>43125.25</v>
      </c>
      <c r="O534" s="10">
        <f>(((M534/60)/60)/24)+DATE(1970,1,1)</f>
        <v>43126.25</v>
      </c>
      <c r="P534" t="b">
        <v>0</v>
      </c>
      <c r="Q534" t="b">
        <v>0</v>
      </c>
      <c r="R534" t="s">
        <v>2039</v>
      </c>
      <c r="S534" t="s">
        <v>2040</v>
      </c>
      <c r="T534" t="s">
        <v>33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5">
        <f>E535/D535</f>
        <v>1.5924394463667819</v>
      </c>
      <c r="H535" s="6">
        <f>AVERAGE(E535/I535,FALSE)</f>
        <v>41.498196573489629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0">
        <f>(((L535/60)/60)/24)+DATE(1970,1,1)</f>
        <v>41479.208333333336</v>
      </c>
      <c r="O535" s="10">
        <f>(((M535/60)/60)/24)+DATE(1970,1,1)</f>
        <v>41515.208333333336</v>
      </c>
      <c r="P535" t="b">
        <v>0</v>
      </c>
      <c r="Q535" t="b">
        <v>0</v>
      </c>
      <c r="R535" t="s">
        <v>2035</v>
      </c>
      <c r="S535" t="s">
        <v>2045</v>
      </c>
      <c r="T535" t="s">
        <v>60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5">
        <f>E536/D536</f>
        <v>0.15022446689113356</v>
      </c>
      <c r="H536" s="6">
        <f>AVERAGE(E536/I536,FALSE)</f>
        <v>27.541152263374485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0">
        <f>(((L536/60)/60)/24)+DATE(1970,1,1)</f>
        <v>43329.208333333328</v>
      </c>
      <c r="O536" s="10">
        <f>(((M536/60)/60)/24)+DATE(1970,1,1)</f>
        <v>43330.208333333328</v>
      </c>
      <c r="P536" t="b">
        <v>0</v>
      </c>
      <c r="Q536" t="b">
        <v>1</v>
      </c>
      <c r="R536" t="s">
        <v>2041</v>
      </c>
      <c r="S536" t="s">
        <v>2044</v>
      </c>
      <c r="T536" t="s">
        <v>53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5">
        <f>E537/D537</f>
        <v>4.820384615384615</v>
      </c>
      <c r="H537" s="6">
        <f>AVERAGE(E537/I537,FALSE)</f>
        <v>31.022277227722771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0">
        <f>(((L537/60)/60)/24)+DATE(1970,1,1)</f>
        <v>43259.208333333328</v>
      </c>
      <c r="O537" s="10">
        <f>(((M537/60)/60)/24)+DATE(1970,1,1)</f>
        <v>43261.208333333328</v>
      </c>
      <c r="P537" t="b">
        <v>0</v>
      </c>
      <c r="Q537" t="b">
        <v>1</v>
      </c>
      <c r="R537" t="s">
        <v>2039</v>
      </c>
      <c r="S537" t="s">
        <v>2040</v>
      </c>
      <c r="T537" t="s">
        <v>33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5">
        <f>E538/D538</f>
        <v>1.4996938775510205</v>
      </c>
      <c r="H538" s="6">
        <f>AVERAGE(E538/I538,FALSE)</f>
        <v>52.489285714285714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0">
        <f>(((L538/60)/60)/24)+DATE(1970,1,1)</f>
        <v>40414.208333333336</v>
      </c>
      <c r="O538" s="10">
        <f>(((M538/60)/60)/24)+DATE(1970,1,1)</f>
        <v>40440.208333333336</v>
      </c>
      <c r="P538" t="b">
        <v>0</v>
      </c>
      <c r="Q538" t="b">
        <v>0</v>
      </c>
      <c r="R538" t="s">
        <v>2047</v>
      </c>
      <c r="S538" t="s">
        <v>2053</v>
      </c>
      <c r="T538" t="s">
        <v>119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5">
        <f>E539/D539</f>
        <v>1.1722156398104266</v>
      </c>
      <c r="H539" s="6">
        <f>AVERAGE(E539/I539,FALSE)</f>
        <v>47.022338403041822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0">
        <f>(((L539/60)/60)/24)+DATE(1970,1,1)</f>
        <v>43342.208333333328</v>
      </c>
      <c r="O539" s="10">
        <f>(((M539/60)/60)/24)+DATE(1970,1,1)</f>
        <v>43365.208333333328</v>
      </c>
      <c r="P539" t="b">
        <v>1</v>
      </c>
      <c r="Q539" t="b">
        <v>1</v>
      </c>
      <c r="R539" t="s">
        <v>2041</v>
      </c>
      <c r="S539" t="s">
        <v>2042</v>
      </c>
      <c r="T539" t="s">
        <v>42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5">
        <f>E540/D540</f>
        <v>0.37695968274950431</v>
      </c>
      <c r="H540" s="6">
        <f>AVERAGE(E540/I540,FALSE)</f>
        <v>22.003858024691358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0">
        <f>(((L540/60)/60)/24)+DATE(1970,1,1)</f>
        <v>41539.208333333336</v>
      </c>
      <c r="O540" s="10">
        <f>(((M540/60)/60)/24)+DATE(1970,1,1)</f>
        <v>41555.208333333336</v>
      </c>
      <c r="P540" t="b">
        <v>0</v>
      </c>
      <c r="Q540" t="b">
        <v>0</v>
      </c>
      <c r="R540" t="s">
        <v>2050</v>
      </c>
      <c r="S540" t="s">
        <v>2061</v>
      </c>
      <c r="T540" t="s">
        <v>292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5">
        <f>E541/D541</f>
        <v>0.72653061224489801</v>
      </c>
      <c r="H541" s="6">
        <f>AVERAGE(E541/I541,FALSE)</f>
        <v>46.233766233766232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0">
        <f>(((L541/60)/60)/24)+DATE(1970,1,1)</f>
        <v>43647.208333333328</v>
      </c>
      <c r="O541" s="10">
        <f>(((M541/60)/60)/24)+DATE(1970,1,1)</f>
        <v>43653.208333333328</v>
      </c>
      <c r="P541" t="b">
        <v>0</v>
      </c>
      <c r="Q541" t="b">
        <v>1</v>
      </c>
      <c r="R541" t="s">
        <v>2033</v>
      </c>
      <c r="S541" t="s">
        <v>2034</v>
      </c>
      <c r="T541" t="s">
        <v>17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5">
        <f>E542/D542</f>
        <v>2.6598113207547169</v>
      </c>
      <c r="H542" s="6">
        <f>AVERAGE(E542/I542,FALSE)</f>
        <v>28.536437246963562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0">
        <f>(((L542/60)/60)/24)+DATE(1970,1,1)</f>
        <v>43225.208333333328</v>
      </c>
      <c r="O542" s="10">
        <f>(((M542/60)/60)/24)+DATE(1970,1,1)</f>
        <v>43247.208333333328</v>
      </c>
      <c r="P542" t="b">
        <v>0</v>
      </c>
      <c r="Q542" t="b">
        <v>0</v>
      </c>
      <c r="R542" t="s">
        <v>2054</v>
      </c>
      <c r="S542" t="s">
        <v>2055</v>
      </c>
      <c r="T542" t="s">
        <v>122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5">
        <f>E543/D543</f>
        <v>0.24205617977528091</v>
      </c>
      <c r="H543" s="6">
        <f>AVERAGE(E543/I543,FALSE)</f>
        <v>54.539240506329115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0">
        <f>(((L543/60)/60)/24)+DATE(1970,1,1)</f>
        <v>42165.208333333328</v>
      </c>
      <c r="O543" s="10">
        <f>(((M543/60)/60)/24)+DATE(1970,1,1)</f>
        <v>42191.208333333328</v>
      </c>
      <c r="P543" t="b">
        <v>0</v>
      </c>
      <c r="Q543" t="b">
        <v>0</v>
      </c>
      <c r="R543" t="s">
        <v>2050</v>
      </c>
      <c r="S543" t="s">
        <v>2061</v>
      </c>
      <c r="T543" t="s">
        <v>292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5">
        <f>E544/D544</f>
        <v>2.5064935064935064E-2</v>
      </c>
      <c r="H544" s="6">
        <f>AVERAGE(E544/I544,FALSE)</f>
        <v>19.693877551020407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0">
        <f>(((L544/60)/60)/24)+DATE(1970,1,1)</f>
        <v>42391.25</v>
      </c>
      <c r="O544" s="10">
        <f>(((M544/60)/60)/24)+DATE(1970,1,1)</f>
        <v>42421.25</v>
      </c>
      <c r="P544" t="b">
        <v>0</v>
      </c>
      <c r="Q544" t="b">
        <v>0</v>
      </c>
      <c r="R544" t="s">
        <v>2035</v>
      </c>
      <c r="S544" t="s">
        <v>2045</v>
      </c>
      <c r="T544" t="s">
        <v>60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5">
        <f>E545/D545</f>
        <v>0.1632979976442874</v>
      </c>
      <c r="H545" s="6">
        <f>AVERAGE(E545/I545,FALSE)</f>
        <v>38.511111111111113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0">
        <f>(((L545/60)/60)/24)+DATE(1970,1,1)</f>
        <v>41528.208333333336</v>
      </c>
      <c r="O545" s="10">
        <f>(((M545/60)/60)/24)+DATE(1970,1,1)</f>
        <v>41543.208333333336</v>
      </c>
      <c r="P545" t="b">
        <v>0</v>
      </c>
      <c r="Q545" t="b">
        <v>0</v>
      </c>
      <c r="R545" t="s">
        <v>2050</v>
      </c>
      <c r="S545" t="s">
        <v>2051</v>
      </c>
      <c r="T545" t="s">
        <v>89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5">
        <f>E546/D546</f>
        <v>2.7650000000000001</v>
      </c>
      <c r="H546" s="6">
        <f>AVERAGE(E546/I546,FALSE)</f>
        <v>46.083333333333336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0">
        <f>(((L546/60)/60)/24)+DATE(1970,1,1)</f>
        <v>42377.25</v>
      </c>
      <c r="O546" s="10">
        <f>(((M546/60)/60)/24)+DATE(1970,1,1)</f>
        <v>42390.25</v>
      </c>
      <c r="P546" t="b">
        <v>0</v>
      </c>
      <c r="Q546" t="b">
        <v>0</v>
      </c>
      <c r="R546" t="s">
        <v>2035</v>
      </c>
      <c r="S546" t="s">
        <v>2036</v>
      </c>
      <c r="T546" t="s">
        <v>23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5">
        <f>E547/D547</f>
        <v>0.88803571428571426</v>
      </c>
      <c r="H547" s="6">
        <f>AVERAGE(E547/I547,FALSE)</f>
        <v>30.50353159851301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0">
        <f>(((L547/60)/60)/24)+DATE(1970,1,1)</f>
        <v>43824.25</v>
      </c>
      <c r="O547" s="10">
        <f>(((M547/60)/60)/24)+DATE(1970,1,1)</f>
        <v>43844.25</v>
      </c>
      <c r="P547" t="b">
        <v>0</v>
      </c>
      <c r="Q547" t="b">
        <v>0</v>
      </c>
      <c r="R547" t="s">
        <v>2039</v>
      </c>
      <c r="S547" t="s">
        <v>2040</v>
      </c>
      <c r="T547" t="s">
        <v>33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5">
        <f>E548/D548</f>
        <v>1.6357142857142857</v>
      </c>
      <c r="H548" s="6">
        <f>AVERAGE(E548/I548,FALSE)</f>
        <v>39.034090909090907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0">
        <f>(((L548/60)/60)/24)+DATE(1970,1,1)</f>
        <v>43360.208333333328</v>
      </c>
      <c r="O548" s="10">
        <f>(((M548/60)/60)/24)+DATE(1970,1,1)</f>
        <v>43363.208333333328</v>
      </c>
      <c r="P548" t="b">
        <v>0</v>
      </c>
      <c r="Q548" t="b">
        <v>1</v>
      </c>
      <c r="R548" t="s">
        <v>2039</v>
      </c>
      <c r="S548" t="s">
        <v>2040</v>
      </c>
      <c r="T548" t="s">
        <v>33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5">
        <f>E549/D549</f>
        <v>9.69</v>
      </c>
      <c r="H549" s="6">
        <f>AVERAGE(E549/I549,FALSE)</f>
        <v>40.375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0">
        <f>(((L549/60)/60)/24)+DATE(1970,1,1)</f>
        <v>42029.25</v>
      </c>
      <c r="O549" s="10">
        <f>(((M549/60)/60)/24)+DATE(1970,1,1)</f>
        <v>42041.25</v>
      </c>
      <c r="P549" t="b">
        <v>0</v>
      </c>
      <c r="Q549" t="b">
        <v>0</v>
      </c>
      <c r="R549" t="s">
        <v>2041</v>
      </c>
      <c r="S549" t="s">
        <v>2044</v>
      </c>
      <c r="T549" t="s">
        <v>53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5">
        <f>E550/D550</f>
        <v>2.7091376701966716</v>
      </c>
      <c r="H550" s="6">
        <f>AVERAGE(E550/I550,FALSE)</f>
        <v>29.995644891122279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0">
        <f>(((L550/60)/60)/24)+DATE(1970,1,1)</f>
        <v>42461.208333333328</v>
      </c>
      <c r="O550" s="10">
        <f>(((M550/60)/60)/24)+DATE(1970,1,1)</f>
        <v>42474.208333333328</v>
      </c>
      <c r="P550" t="b">
        <v>0</v>
      </c>
      <c r="Q550" t="b">
        <v>0</v>
      </c>
      <c r="R550" t="s">
        <v>2039</v>
      </c>
      <c r="S550" t="s">
        <v>2040</v>
      </c>
      <c r="T550" t="s">
        <v>33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5">
        <f>E551/D551</f>
        <v>2.8421355932203389</v>
      </c>
      <c r="H551" s="6">
        <f>AVERAGE(E551/I551,FALSE)</f>
        <v>55.015091863517057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0">
        <f>(((L551/60)/60)/24)+DATE(1970,1,1)</f>
        <v>41422.208333333336</v>
      </c>
      <c r="O551" s="10">
        <f>(((M551/60)/60)/24)+DATE(1970,1,1)</f>
        <v>41431.208333333336</v>
      </c>
      <c r="P551" t="b">
        <v>0</v>
      </c>
      <c r="Q551" t="b">
        <v>0</v>
      </c>
      <c r="R551" t="s">
        <v>2037</v>
      </c>
      <c r="S551" t="s">
        <v>2046</v>
      </c>
      <c r="T551" t="s">
        <v>65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5">
        <f>E552/D552</f>
        <v>0.04</v>
      </c>
      <c r="H552" s="6">
        <f>AVERAGE(E552/I552,FALSE)</f>
        <v>2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0">
        <f>(((L552/60)/60)/24)+DATE(1970,1,1)</f>
        <v>40968.25</v>
      </c>
      <c r="O552" s="10">
        <f>(((M552/60)/60)/24)+DATE(1970,1,1)</f>
        <v>40989.208333333336</v>
      </c>
      <c r="P552" t="b">
        <v>0</v>
      </c>
      <c r="Q552" t="b">
        <v>0</v>
      </c>
      <c r="R552" t="s">
        <v>2035</v>
      </c>
      <c r="S552" t="s">
        <v>2045</v>
      </c>
      <c r="T552" t="s">
        <v>60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5">
        <f>E553/D553</f>
        <v>0.58632981676846196</v>
      </c>
      <c r="H553" s="6">
        <f>AVERAGE(E553/I553,FALSE)</f>
        <v>18.99928031666067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0">
        <f>(((L553/60)/60)/24)+DATE(1970,1,1)</f>
        <v>41993.25</v>
      </c>
      <c r="O553" s="10">
        <f>(((M553/60)/60)/24)+DATE(1970,1,1)</f>
        <v>42033.25</v>
      </c>
      <c r="P553" t="b">
        <v>0</v>
      </c>
      <c r="Q553" t="b">
        <v>1</v>
      </c>
      <c r="R553" t="s">
        <v>2037</v>
      </c>
      <c r="S553" t="s">
        <v>2038</v>
      </c>
      <c r="T553" t="s">
        <v>28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5">
        <f>E554/D554</f>
        <v>0.98511111111111116</v>
      </c>
      <c r="H554" s="6">
        <f>AVERAGE(E554/I554,FALSE)</f>
        <v>48.184782608695649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0">
        <f>(((L554/60)/60)/24)+DATE(1970,1,1)</f>
        <v>42700.25</v>
      </c>
      <c r="O554" s="10">
        <f>(((M554/60)/60)/24)+DATE(1970,1,1)</f>
        <v>42702.25</v>
      </c>
      <c r="P554" t="b">
        <v>0</v>
      </c>
      <c r="Q554" t="b">
        <v>0</v>
      </c>
      <c r="R554" t="s">
        <v>2039</v>
      </c>
      <c r="S554" t="s">
        <v>2040</v>
      </c>
      <c r="T554" t="s">
        <v>33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5">
        <f>E555/D555</f>
        <v>0.43975381008206332</v>
      </c>
      <c r="H555" s="6">
        <f>AVERAGE(E555/I555,FALSE)</f>
        <v>36.489299610894939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0">
        <f>(((L555/60)/60)/24)+DATE(1970,1,1)</f>
        <v>40545.25</v>
      </c>
      <c r="O555" s="10">
        <f>(((M555/60)/60)/24)+DATE(1970,1,1)</f>
        <v>40546.25</v>
      </c>
      <c r="P555" t="b">
        <v>0</v>
      </c>
      <c r="Q555" t="b">
        <v>0</v>
      </c>
      <c r="R555" t="s">
        <v>2035</v>
      </c>
      <c r="S555" t="s">
        <v>2036</v>
      </c>
      <c r="T555" t="s">
        <v>23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5">
        <f>E556/D556</f>
        <v>1.5166315789473683</v>
      </c>
      <c r="H556" s="6">
        <f>AVERAGE(E556/I556,FALSE)</f>
        <v>13.003610108303249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0">
        <f>(((L556/60)/60)/24)+DATE(1970,1,1)</f>
        <v>42723.25</v>
      </c>
      <c r="O556" s="10">
        <f>(((M556/60)/60)/24)+DATE(1970,1,1)</f>
        <v>42729.25</v>
      </c>
      <c r="P556" t="b">
        <v>0</v>
      </c>
      <c r="Q556" t="b">
        <v>0</v>
      </c>
      <c r="R556" t="s">
        <v>2035</v>
      </c>
      <c r="S556" t="s">
        <v>2045</v>
      </c>
      <c r="T556" t="s">
        <v>60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5">
        <f>E557/D557</f>
        <v>2.2363492063492063</v>
      </c>
      <c r="H557" s="6">
        <f>AVERAGE(E557/I557,FALSE)</f>
        <v>52.181481481481484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0">
        <f>(((L557/60)/60)/24)+DATE(1970,1,1)</f>
        <v>41731.208333333336</v>
      </c>
      <c r="O557" s="10">
        <f>(((M557/60)/60)/24)+DATE(1970,1,1)</f>
        <v>41762.208333333336</v>
      </c>
      <c r="P557" t="b">
        <v>0</v>
      </c>
      <c r="Q557" t="b">
        <v>0</v>
      </c>
      <c r="R557" t="s">
        <v>2035</v>
      </c>
      <c r="S557" t="s">
        <v>2036</v>
      </c>
      <c r="T557" t="s">
        <v>23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5">
        <f>E558/D558</f>
        <v>2.3975</v>
      </c>
      <c r="H558" s="6">
        <f>AVERAGE(E558/I558,FALSE)</f>
        <v>51.094262295081968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0">
        <f>(((L558/60)/60)/24)+DATE(1970,1,1)</f>
        <v>40792.208333333336</v>
      </c>
      <c r="O558" s="10">
        <f>(((M558/60)/60)/24)+DATE(1970,1,1)</f>
        <v>40799.208333333336</v>
      </c>
      <c r="P558" t="b">
        <v>0</v>
      </c>
      <c r="Q558" t="b">
        <v>1</v>
      </c>
      <c r="R558" t="s">
        <v>2047</v>
      </c>
      <c r="S558" t="s">
        <v>2059</v>
      </c>
      <c r="T558" t="s">
        <v>206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5">
        <f>E559/D559</f>
        <v>1.9933333333333334</v>
      </c>
      <c r="H559" s="6">
        <f>AVERAGE(E559/I559,FALSE)</f>
        <v>27.058823529411764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0">
        <f>(((L559/60)/60)/24)+DATE(1970,1,1)</f>
        <v>42279.208333333328</v>
      </c>
      <c r="O559" s="10">
        <f>(((M559/60)/60)/24)+DATE(1970,1,1)</f>
        <v>42282.208333333328</v>
      </c>
      <c r="P559" t="b">
        <v>0</v>
      </c>
      <c r="Q559" t="b">
        <v>1</v>
      </c>
      <c r="R559" t="s">
        <v>2041</v>
      </c>
      <c r="S559" t="s">
        <v>2063</v>
      </c>
      <c r="T559" t="s">
        <v>474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5">
        <f>E560/D560</f>
        <v>1.373448275862069</v>
      </c>
      <c r="H560" s="6">
        <f>AVERAGE(E560/I560,FALSE)</f>
        <v>31.611111111111111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0">
        <f>(((L560/60)/60)/24)+DATE(1970,1,1)</f>
        <v>42424.25</v>
      </c>
      <c r="O560" s="10">
        <f>(((M560/60)/60)/24)+DATE(1970,1,1)</f>
        <v>42467.208333333328</v>
      </c>
      <c r="P560" t="b">
        <v>0</v>
      </c>
      <c r="Q560" t="b">
        <v>0</v>
      </c>
      <c r="R560" t="s">
        <v>2039</v>
      </c>
      <c r="S560" t="s">
        <v>2040</v>
      </c>
      <c r="T560" t="s">
        <v>33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5">
        <f>E561/D561</f>
        <v>1.009696106362773</v>
      </c>
      <c r="H561" s="6">
        <f>AVERAGE(E561/I561,FALSE)</f>
        <v>52.016144814090019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0">
        <f>(((L561/60)/60)/24)+DATE(1970,1,1)</f>
        <v>42584.208333333328</v>
      </c>
      <c r="O561" s="10">
        <f>(((M561/60)/60)/24)+DATE(1970,1,1)</f>
        <v>42591.208333333328</v>
      </c>
      <c r="P561" t="b">
        <v>0</v>
      </c>
      <c r="Q561" t="b">
        <v>0</v>
      </c>
      <c r="R561" t="s">
        <v>2039</v>
      </c>
      <c r="S561" t="s">
        <v>2040</v>
      </c>
      <c r="T561" t="s">
        <v>33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5">
        <f>E562/D562</f>
        <v>7.9416000000000002</v>
      </c>
      <c r="H562" s="6">
        <f>AVERAGE(E562/I562,FALSE)</f>
        <v>24.997167138810198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0">
        <f>(((L562/60)/60)/24)+DATE(1970,1,1)</f>
        <v>40865.25</v>
      </c>
      <c r="O562" s="10">
        <f>(((M562/60)/60)/24)+DATE(1970,1,1)</f>
        <v>40905.25</v>
      </c>
      <c r="P562" t="b">
        <v>0</v>
      </c>
      <c r="Q562" t="b">
        <v>0</v>
      </c>
      <c r="R562" t="s">
        <v>2041</v>
      </c>
      <c r="S562" t="s">
        <v>2049</v>
      </c>
      <c r="T562" t="s">
        <v>71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5">
        <f>E563/D563</f>
        <v>3.6970000000000001</v>
      </c>
      <c r="H563" s="6">
        <f>AVERAGE(E563/I563,FALSE)</f>
        <v>28.007575757575758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0">
        <f>(((L563/60)/60)/24)+DATE(1970,1,1)</f>
        <v>40833.208333333336</v>
      </c>
      <c r="O563" s="10">
        <f>(((M563/60)/60)/24)+DATE(1970,1,1)</f>
        <v>40835.208333333336</v>
      </c>
      <c r="P563" t="b">
        <v>0</v>
      </c>
      <c r="Q563" t="b">
        <v>0</v>
      </c>
      <c r="R563" t="s">
        <v>2039</v>
      </c>
      <c r="S563" t="s">
        <v>2040</v>
      </c>
      <c r="T563" t="s">
        <v>33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5">
        <f>E564/D564</f>
        <v>0.12818181818181817</v>
      </c>
      <c r="H564" s="6">
        <f>AVERAGE(E564/I564,FALSE)</f>
        <v>24.403846153846153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0">
        <f>(((L564/60)/60)/24)+DATE(1970,1,1)</f>
        <v>43536.208333333328</v>
      </c>
      <c r="O564" s="10">
        <f>(((M564/60)/60)/24)+DATE(1970,1,1)</f>
        <v>43538.208333333328</v>
      </c>
      <c r="P564" t="b">
        <v>0</v>
      </c>
      <c r="Q564" t="b">
        <v>0</v>
      </c>
      <c r="R564" t="s">
        <v>2035</v>
      </c>
      <c r="S564" t="s">
        <v>2036</v>
      </c>
      <c r="T564" t="s">
        <v>23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5">
        <f>E565/D565</f>
        <v>1.3802702702702703</v>
      </c>
      <c r="H565" s="6">
        <f>AVERAGE(E565/I565,FALSE)</f>
        <v>30.041176470588237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0">
        <f>(((L565/60)/60)/24)+DATE(1970,1,1)</f>
        <v>43417.25</v>
      </c>
      <c r="O565" s="10">
        <f>(((M565/60)/60)/24)+DATE(1970,1,1)</f>
        <v>43437.25</v>
      </c>
      <c r="P565" t="b">
        <v>0</v>
      </c>
      <c r="Q565" t="b">
        <v>0</v>
      </c>
      <c r="R565" t="s">
        <v>2041</v>
      </c>
      <c r="S565" t="s">
        <v>2042</v>
      </c>
      <c r="T565" t="s">
        <v>42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5">
        <f>E566/D566</f>
        <v>0.83813278008298753</v>
      </c>
      <c r="H566" s="6">
        <f>AVERAGE(E566/I566,FALSE)</f>
        <v>39.495251396648044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0">
        <f>(((L566/60)/60)/24)+DATE(1970,1,1)</f>
        <v>42078.208333333328</v>
      </c>
      <c r="O566" s="10">
        <f>(((M566/60)/60)/24)+DATE(1970,1,1)</f>
        <v>42086.208333333328</v>
      </c>
      <c r="P566" t="b">
        <v>0</v>
      </c>
      <c r="Q566" t="b">
        <v>0</v>
      </c>
      <c r="R566" t="s">
        <v>2039</v>
      </c>
      <c r="S566" t="s">
        <v>2040</v>
      </c>
      <c r="T566" t="s">
        <v>33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5">
        <f>E567/D567</f>
        <v>2.0460063224446787</v>
      </c>
      <c r="H567" s="6">
        <f>AVERAGE(E567/I567,FALSE)</f>
        <v>26.99749721913237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0">
        <f>(((L567/60)/60)/24)+DATE(1970,1,1)</f>
        <v>40862.25</v>
      </c>
      <c r="O567" s="10">
        <f>(((M567/60)/60)/24)+DATE(1970,1,1)</f>
        <v>40882.25</v>
      </c>
      <c r="P567" t="b">
        <v>0</v>
      </c>
      <c r="Q567" t="b">
        <v>0</v>
      </c>
      <c r="R567" t="s">
        <v>2039</v>
      </c>
      <c r="S567" t="s">
        <v>2040</v>
      </c>
      <c r="T567" t="s">
        <v>33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5">
        <f>E568/D568</f>
        <v>0.44344086021505374</v>
      </c>
      <c r="H568" s="6">
        <f>AVERAGE(E568/I568,FALSE)</f>
        <v>55.729729729729726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0">
        <f>(((L568/60)/60)/24)+DATE(1970,1,1)</f>
        <v>42424.25</v>
      </c>
      <c r="O568" s="10">
        <f>(((M568/60)/60)/24)+DATE(1970,1,1)</f>
        <v>42447.208333333328</v>
      </c>
      <c r="P568" t="b">
        <v>0</v>
      </c>
      <c r="Q568" t="b">
        <v>1</v>
      </c>
      <c r="R568" t="s">
        <v>2035</v>
      </c>
      <c r="S568" t="s">
        <v>2043</v>
      </c>
      <c r="T568" t="s">
        <v>50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5">
        <f>E569/D569</f>
        <v>2.1860294117647059</v>
      </c>
      <c r="H569" s="6">
        <f>AVERAGE(E569/I569,FALSE)</f>
        <v>30.46106557377049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0">
        <f>(((L569/60)/60)/24)+DATE(1970,1,1)</f>
        <v>41830.208333333336</v>
      </c>
      <c r="O569" s="10">
        <f>(((M569/60)/60)/24)+DATE(1970,1,1)</f>
        <v>41832.208333333336</v>
      </c>
      <c r="P569" t="b">
        <v>0</v>
      </c>
      <c r="Q569" t="b">
        <v>0</v>
      </c>
      <c r="R569" t="s">
        <v>2035</v>
      </c>
      <c r="S569" t="s">
        <v>2036</v>
      </c>
      <c r="T569" t="s">
        <v>23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5">
        <f>E570/D570</f>
        <v>1.8603314917127072</v>
      </c>
      <c r="H570" s="6">
        <f>AVERAGE(E570/I570,FALSE)</f>
        <v>13.0007722007722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0">
        <f>(((L570/60)/60)/24)+DATE(1970,1,1)</f>
        <v>40374.208333333336</v>
      </c>
      <c r="O570" s="10">
        <f>(((M570/60)/60)/24)+DATE(1970,1,1)</f>
        <v>40419.208333333336</v>
      </c>
      <c r="P570" t="b">
        <v>0</v>
      </c>
      <c r="Q570" t="b">
        <v>0</v>
      </c>
      <c r="R570" t="s">
        <v>2039</v>
      </c>
      <c r="S570" t="s">
        <v>2040</v>
      </c>
      <c r="T570" t="s">
        <v>33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5">
        <f>E571/D571</f>
        <v>2.3733830845771142</v>
      </c>
      <c r="H571" s="6">
        <f>AVERAGE(E571/I571,FALSE)</f>
        <v>40.496604414261462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0">
        <f>(((L571/60)/60)/24)+DATE(1970,1,1)</f>
        <v>40554.25</v>
      </c>
      <c r="O571" s="10">
        <f>(((M571/60)/60)/24)+DATE(1970,1,1)</f>
        <v>40566.25</v>
      </c>
      <c r="P571" t="b">
        <v>0</v>
      </c>
      <c r="Q571" t="b">
        <v>0</v>
      </c>
      <c r="R571" t="s">
        <v>2041</v>
      </c>
      <c r="S571" t="s">
        <v>2049</v>
      </c>
      <c r="T571" t="s">
        <v>71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5">
        <f>E572/D572</f>
        <v>3.0565384615384614</v>
      </c>
      <c r="H572" s="6">
        <f>AVERAGE(E572/I572,FALSE)</f>
        <v>17.497981651376147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0">
        <f>(((L572/60)/60)/24)+DATE(1970,1,1)</f>
        <v>41993.25</v>
      </c>
      <c r="O572" s="10">
        <f>(((M572/60)/60)/24)+DATE(1970,1,1)</f>
        <v>41999.25</v>
      </c>
      <c r="P572" t="b">
        <v>0</v>
      </c>
      <c r="Q572" t="b">
        <v>1</v>
      </c>
      <c r="R572" t="s">
        <v>2035</v>
      </c>
      <c r="S572" t="s">
        <v>2036</v>
      </c>
      <c r="T572" t="s">
        <v>23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5">
        <f>E573/D573</f>
        <v>0.94142857142857139</v>
      </c>
      <c r="H573" s="6">
        <f>AVERAGE(E573/I573,FALSE)</f>
        <v>47.071428571428569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0">
        <f>(((L573/60)/60)/24)+DATE(1970,1,1)</f>
        <v>42174.208333333328</v>
      </c>
      <c r="O573" s="10">
        <f>(((M573/60)/60)/24)+DATE(1970,1,1)</f>
        <v>42221.208333333328</v>
      </c>
      <c r="P573" t="b">
        <v>0</v>
      </c>
      <c r="Q573" t="b">
        <v>0</v>
      </c>
      <c r="R573" t="s">
        <v>2041</v>
      </c>
      <c r="S573" t="s">
        <v>2052</v>
      </c>
      <c r="T573" t="s">
        <v>100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5">
        <f>E574/D574</f>
        <v>0.54400000000000004</v>
      </c>
      <c r="H574" s="6">
        <f>AVERAGE(E574/I574,FALSE)</f>
        <v>26.042553191489361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0">
        <f>(((L574/60)/60)/24)+DATE(1970,1,1)</f>
        <v>42275.208333333328</v>
      </c>
      <c r="O574" s="10">
        <f>(((M574/60)/60)/24)+DATE(1970,1,1)</f>
        <v>42291.208333333328</v>
      </c>
      <c r="P574" t="b">
        <v>0</v>
      </c>
      <c r="Q574" t="b">
        <v>1</v>
      </c>
      <c r="R574" t="s">
        <v>2035</v>
      </c>
      <c r="S574" t="s">
        <v>2036</v>
      </c>
      <c r="T574" t="s">
        <v>23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5">
        <f>E575/D575</f>
        <v>1.1188059701492536</v>
      </c>
      <c r="H575" s="6">
        <f>AVERAGE(E575/I575,FALSE)</f>
        <v>12.493333333333334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0">
        <f>(((L575/60)/60)/24)+DATE(1970,1,1)</f>
        <v>41761.208333333336</v>
      </c>
      <c r="O575" s="10">
        <f>(((M575/60)/60)/24)+DATE(1970,1,1)</f>
        <v>41763.208333333336</v>
      </c>
      <c r="P575" t="b">
        <v>0</v>
      </c>
      <c r="Q575" t="b">
        <v>0</v>
      </c>
      <c r="R575" t="s">
        <v>2064</v>
      </c>
      <c r="S575" t="s">
        <v>2065</v>
      </c>
      <c r="T575" t="s">
        <v>1029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5">
        <f>E576/D576</f>
        <v>3.6914814814814814</v>
      </c>
      <c r="H576" s="6">
        <f>AVERAGE(E576/I576,FALSE)</f>
        <v>34.607638888888886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0">
        <f>(((L576/60)/60)/24)+DATE(1970,1,1)</f>
        <v>43806.25</v>
      </c>
      <c r="O576" s="10">
        <f>(((M576/60)/60)/24)+DATE(1970,1,1)</f>
        <v>43816.25</v>
      </c>
      <c r="P576" t="b">
        <v>0</v>
      </c>
      <c r="Q576" t="b">
        <v>1</v>
      </c>
      <c r="R576" t="s">
        <v>2033</v>
      </c>
      <c r="S576" t="s">
        <v>2034</v>
      </c>
      <c r="T576" t="s">
        <v>17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5">
        <f>E577/D577</f>
        <v>0.62930372148859548</v>
      </c>
      <c r="H577" s="6">
        <f>AVERAGE(E577/I577,FALSE)</f>
        <v>46.972222222222221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0">
        <f>(((L577/60)/60)/24)+DATE(1970,1,1)</f>
        <v>41779.208333333336</v>
      </c>
      <c r="O577" s="10">
        <f>(((M577/60)/60)/24)+DATE(1970,1,1)</f>
        <v>41782.208333333336</v>
      </c>
      <c r="P577" t="b">
        <v>0</v>
      </c>
      <c r="Q577" t="b">
        <v>1</v>
      </c>
      <c r="R577" t="s">
        <v>2039</v>
      </c>
      <c r="S577" t="s">
        <v>2040</v>
      </c>
      <c r="T577" t="s">
        <v>33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5">
        <f>E578/D578</f>
        <v>0.6492783505154639</v>
      </c>
      <c r="H578" s="6">
        <f>AVERAGE(E578/I578,FALSE)</f>
        <v>49.203125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0">
        <f>(((L578/60)/60)/24)+DATE(1970,1,1)</f>
        <v>43040.208333333328</v>
      </c>
      <c r="O578" s="10">
        <f>(((M578/60)/60)/24)+DATE(1970,1,1)</f>
        <v>43057.25</v>
      </c>
      <c r="P578" t="b">
        <v>0</v>
      </c>
      <c r="Q578" t="b">
        <v>0</v>
      </c>
      <c r="R578" t="s">
        <v>2039</v>
      </c>
      <c r="S578" t="s">
        <v>2040</v>
      </c>
      <c r="T578" t="s">
        <v>33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5">
        <f>E579/D579</f>
        <v>0.18853658536585366</v>
      </c>
      <c r="H579" s="6">
        <f>AVERAGE(E579/I579,FALSE)</f>
        <v>20.891891891891891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0">
        <f>(((L579/60)/60)/24)+DATE(1970,1,1)</f>
        <v>40613.25</v>
      </c>
      <c r="O579" s="10">
        <f>(((M579/60)/60)/24)+DATE(1970,1,1)</f>
        <v>40639.208333333336</v>
      </c>
      <c r="P579" t="b">
        <v>0</v>
      </c>
      <c r="Q579" t="b">
        <v>0</v>
      </c>
      <c r="R579" t="s">
        <v>2035</v>
      </c>
      <c r="S579" t="s">
        <v>2058</v>
      </c>
      <c r="T579" t="s">
        <v>159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5">
        <f>E580/D580</f>
        <v>0.1675440414507772</v>
      </c>
      <c r="H580" s="6">
        <f>AVERAGE(E580/I580,FALSE)</f>
        <v>32.995918367346938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0">
        <f>(((L580/60)/60)/24)+DATE(1970,1,1)</f>
        <v>40878.25</v>
      </c>
      <c r="O580" s="10">
        <f>(((M580/60)/60)/24)+DATE(1970,1,1)</f>
        <v>40881.25</v>
      </c>
      <c r="P580" t="b">
        <v>0</v>
      </c>
      <c r="Q580" t="b">
        <v>0</v>
      </c>
      <c r="R580" t="s">
        <v>2041</v>
      </c>
      <c r="S580" t="s">
        <v>2063</v>
      </c>
      <c r="T580" t="s">
        <v>474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5">
        <f>E581/D581</f>
        <v>1.0111290322580646</v>
      </c>
      <c r="H581" s="6">
        <f>AVERAGE(E581/I581,FALSE)</f>
        <v>36.02873563218391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0">
        <f>(((L581/60)/60)/24)+DATE(1970,1,1)</f>
        <v>40762.208333333336</v>
      </c>
      <c r="O581" s="10">
        <f>(((M581/60)/60)/24)+DATE(1970,1,1)</f>
        <v>40774.208333333336</v>
      </c>
      <c r="P581" t="b">
        <v>0</v>
      </c>
      <c r="Q581" t="b">
        <v>0</v>
      </c>
      <c r="R581" t="s">
        <v>2035</v>
      </c>
      <c r="S581" t="s">
        <v>2058</v>
      </c>
      <c r="T581" t="s">
        <v>159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5">
        <f>E582/D582</f>
        <v>3.4150228310502282</v>
      </c>
      <c r="H582" s="6">
        <f>AVERAGE(E582/I582,FALSE)</f>
        <v>24.001604621309372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0">
        <f>(((L582/60)/60)/24)+DATE(1970,1,1)</f>
        <v>41696.25</v>
      </c>
      <c r="O582" s="10">
        <f>(((M582/60)/60)/24)+DATE(1970,1,1)</f>
        <v>41704.25</v>
      </c>
      <c r="P582" t="b">
        <v>0</v>
      </c>
      <c r="Q582" t="b">
        <v>0</v>
      </c>
      <c r="R582" t="s">
        <v>2039</v>
      </c>
      <c r="S582" t="s">
        <v>2040</v>
      </c>
      <c r="T582" t="s">
        <v>33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5">
        <f>E583/D583</f>
        <v>0.64016666666666666</v>
      </c>
      <c r="H583" s="6">
        <f>AVERAGE(E583/I583,FALSE)</f>
        <v>27.049295774647888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0">
        <f>(((L583/60)/60)/24)+DATE(1970,1,1)</f>
        <v>40662.208333333336</v>
      </c>
      <c r="O583" s="10">
        <f>(((M583/60)/60)/24)+DATE(1970,1,1)</f>
        <v>40677.208333333336</v>
      </c>
      <c r="P583" t="b">
        <v>0</v>
      </c>
      <c r="Q583" t="b">
        <v>0</v>
      </c>
      <c r="R583" t="s">
        <v>2037</v>
      </c>
      <c r="S583" t="s">
        <v>2038</v>
      </c>
      <c r="T583" t="s">
        <v>28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5">
        <f>E584/D584</f>
        <v>0.5208045977011494</v>
      </c>
      <c r="H584" s="6">
        <f>AVERAGE(E584/I584,FALSE)</f>
        <v>53.94047619047619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0">
        <f>(((L584/60)/60)/24)+DATE(1970,1,1)</f>
        <v>42165.208333333328</v>
      </c>
      <c r="O584" s="10">
        <f>(((M584/60)/60)/24)+DATE(1970,1,1)</f>
        <v>42170.208333333328</v>
      </c>
      <c r="P584" t="b">
        <v>0</v>
      </c>
      <c r="Q584" t="b">
        <v>1</v>
      </c>
      <c r="R584" t="s">
        <v>2050</v>
      </c>
      <c r="S584" t="s">
        <v>2051</v>
      </c>
      <c r="T584" t="s">
        <v>89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5">
        <f>E585/D585</f>
        <v>3.2240211640211642</v>
      </c>
      <c r="H585" s="6">
        <f>AVERAGE(E585/I585,FALSE)</f>
        <v>33.517051705170516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0">
        <f>(((L585/60)/60)/24)+DATE(1970,1,1)</f>
        <v>40959.25</v>
      </c>
      <c r="O585" s="10">
        <f>(((M585/60)/60)/24)+DATE(1970,1,1)</f>
        <v>40976.25</v>
      </c>
      <c r="P585" t="b">
        <v>0</v>
      </c>
      <c r="Q585" t="b">
        <v>0</v>
      </c>
      <c r="R585" t="s">
        <v>2041</v>
      </c>
      <c r="S585" t="s">
        <v>2042</v>
      </c>
      <c r="T585" t="s">
        <v>42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5">
        <f>E586/D586</f>
        <v>1.1950810185185186</v>
      </c>
      <c r="H586" s="6">
        <f>AVERAGE(E586/I586,FALSE)</f>
        <v>32.007129572225665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0">
        <f>(((L586/60)/60)/24)+DATE(1970,1,1)</f>
        <v>41024.208333333336</v>
      </c>
      <c r="O586" s="10">
        <f>(((M586/60)/60)/24)+DATE(1970,1,1)</f>
        <v>41038.208333333336</v>
      </c>
      <c r="P586" t="b">
        <v>0</v>
      </c>
      <c r="Q586" t="b">
        <v>0</v>
      </c>
      <c r="R586" t="s">
        <v>2037</v>
      </c>
      <c r="S586" t="s">
        <v>2038</v>
      </c>
      <c r="T586" t="s">
        <v>28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5">
        <f>E587/D587</f>
        <v>1.4679775280898877</v>
      </c>
      <c r="H587" s="6">
        <f>AVERAGE(E587/I587,FALSE)</f>
        <v>48.033088235294116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0">
        <f>(((L587/60)/60)/24)+DATE(1970,1,1)</f>
        <v>40255.208333333336</v>
      </c>
      <c r="O587" s="10">
        <f>(((M587/60)/60)/24)+DATE(1970,1,1)</f>
        <v>40265.208333333336</v>
      </c>
      <c r="P587" t="b">
        <v>0</v>
      </c>
      <c r="Q587" t="b">
        <v>0</v>
      </c>
      <c r="R587" t="s">
        <v>2047</v>
      </c>
      <c r="S587" t="s">
        <v>2059</v>
      </c>
      <c r="T587" t="s">
        <v>206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5">
        <f>E588/D588</f>
        <v>9.5057142857142853</v>
      </c>
      <c r="H588" s="6">
        <f>AVERAGE(E588/I588,FALSE)</f>
        <v>25.592307692307692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0">
        <f>(((L588/60)/60)/24)+DATE(1970,1,1)</f>
        <v>40499.25</v>
      </c>
      <c r="O588" s="10">
        <f>(((M588/60)/60)/24)+DATE(1970,1,1)</f>
        <v>40518.25</v>
      </c>
      <c r="P588" t="b">
        <v>0</v>
      </c>
      <c r="Q588" t="b">
        <v>0</v>
      </c>
      <c r="R588" t="s">
        <v>2035</v>
      </c>
      <c r="S588" t="s">
        <v>2036</v>
      </c>
      <c r="T588" t="s">
        <v>23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5">
        <f>E589/D589</f>
        <v>0.72893617021276591</v>
      </c>
      <c r="H589" s="6">
        <f>AVERAGE(E589/I589,FALSE)</f>
        <v>21.96153846153846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0">
        <f>(((L589/60)/60)/24)+DATE(1970,1,1)</f>
        <v>43484.25</v>
      </c>
      <c r="O589" s="10">
        <f>(((M589/60)/60)/24)+DATE(1970,1,1)</f>
        <v>43536.208333333328</v>
      </c>
      <c r="P589" t="b">
        <v>0</v>
      </c>
      <c r="Q589" t="b">
        <v>1</v>
      </c>
      <c r="R589" t="s">
        <v>2033</v>
      </c>
      <c r="S589" t="s">
        <v>2034</v>
      </c>
      <c r="T589" t="s">
        <v>17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5">
        <f>E590/D590</f>
        <v>0.7900824873096447</v>
      </c>
      <c r="H590" s="6">
        <f>AVERAGE(E590/I590,FALSE)</f>
        <v>45.51059941520468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0">
        <f>(((L590/60)/60)/24)+DATE(1970,1,1)</f>
        <v>40262.208333333336</v>
      </c>
      <c r="O590" s="10">
        <f>(((M590/60)/60)/24)+DATE(1970,1,1)</f>
        <v>40293.208333333336</v>
      </c>
      <c r="P590" t="b">
        <v>0</v>
      </c>
      <c r="Q590" t="b">
        <v>0</v>
      </c>
      <c r="R590" t="s">
        <v>2039</v>
      </c>
      <c r="S590" t="s">
        <v>2040</v>
      </c>
      <c r="T590" t="s">
        <v>33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5">
        <f>E591/D591</f>
        <v>0.64721518987341775</v>
      </c>
      <c r="H591" s="6">
        <f>AVERAGE(E591/I591,FALSE)</f>
        <v>25.063725490196077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0">
        <f>(((L591/60)/60)/24)+DATE(1970,1,1)</f>
        <v>42190.208333333328</v>
      </c>
      <c r="O591" s="10">
        <f>(((M591/60)/60)/24)+DATE(1970,1,1)</f>
        <v>42197.208333333328</v>
      </c>
      <c r="P591" t="b">
        <v>0</v>
      </c>
      <c r="Q591" t="b">
        <v>0</v>
      </c>
      <c r="R591" t="s">
        <v>2041</v>
      </c>
      <c r="S591" t="s">
        <v>2042</v>
      </c>
      <c r="T591" t="s">
        <v>42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5">
        <f>E592/D592</f>
        <v>0.82028169014084507</v>
      </c>
      <c r="H592" s="6">
        <f>AVERAGE(E592/I592,FALSE)</f>
        <v>33.860465116279073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0">
        <f>(((L592/60)/60)/24)+DATE(1970,1,1)</f>
        <v>41994.25</v>
      </c>
      <c r="O592" s="10">
        <f>(((M592/60)/60)/24)+DATE(1970,1,1)</f>
        <v>42005.25</v>
      </c>
      <c r="P592" t="b">
        <v>0</v>
      </c>
      <c r="Q592" t="b">
        <v>0</v>
      </c>
      <c r="R592" t="s">
        <v>2047</v>
      </c>
      <c r="S592" t="s">
        <v>2056</v>
      </c>
      <c r="T592" t="s">
        <v>133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5">
        <f>E593/D593</f>
        <v>10.376666666666667</v>
      </c>
      <c r="H593" s="6">
        <f>AVERAGE(E593/I593,FALSE)</f>
        <v>30.519607843137255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0">
        <f>(((L593/60)/60)/24)+DATE(1970,1,1)</f>
        <v>40373.208333333336</v>
      </c>
      <c r="O593" s="10">
        <f>(((M593/60)/60)/24)+DATE(1970,1,1)</f>
        <v>40383.208333333336</v>
      </c>
      <c r="P593" t="b">
        <v>0</v>
      </c>
      <c r="Q593" t="b">
        <v>0</v>
      </c>
      <c r="R593" t="s">
        <v>2050</v>
      </c>
      <c r="S593" t="s">
        <v>2051</v>
      </c>
      <c r="T593" t="s">
        <v>89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5">
        <f>E594/D594</f>
        <v>0.12910076530612244</v>
      </c>
      <c r="H594" s="6">
        <f>AVERAGE(E594/I594,FALSE)</f>
        <v>40.005928853754938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0">
        <f>(((L594/60)/60)/24)+DATE(1970,1,1)</f>
        <v>41789.208333333336</v>
      </c>
      <c r="O594" s="10">
        <f>(((M594/60)/60)/24)+DATE(1970,1,1)</f>
        <v>41798.208333333336</v>
      </c>
      <c r="P594" t="b">
        <v>0</v>
      </c>
      <c r="Q594" t="b">
        <v>0</v>
      </c>
      <c r="R594" t="s">
        <v>2039</v>
      </c>
      <c r="S594" t="s">
        <v>2040</v>
      </c>
      <c r="T594" t="s">
        <v>33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5">
        <f>E595/D595</f>
        <v>1.5484210526315789</v>
      </c>
      <c r="H595" s="6">
        <f>AVERAGE(E595/I595,FALSE)</f>
        <v>23.500748876684973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0">
        <f>(((L595/60)/60)/24)+DATE(1970,1,1)</f>
        <v>41724.208333333336</v>
      </c>
      <c r="O595" s="10">
        <f>(((M595/60)/60)/24)+DATE(1970,1,1)</f>
        <v>41737.208333333336</v>
      </c>
      <c r="P595" t="b">
        <v>0</v>
      </c>
      <c r="Q595" t="b">
        <v>0</v>
      </c>
      <c r="R595" t="s">
        <v>2041</v>
      </c>
      <c r="S595" t="s">
        <v>2049</v>
      </c>
      <c r="T595" t="s">
        <v>71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5">
        <f>E596/D596</f>
        <v>7.0991735537190084E-2</v>
      </c>
      <c r="H596" s="6">
        <f>AVERAGE(E596/I596,FALSE)</f>
        <v>35.56369426751592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0">
        <f>(((L596/60)/60)/24)+DATE(1970,1,1)</f>
        <v>42548.208333333328</v>
      </c>
      <c r="O596" s="10">
        <f>(((M596/60)/60)/24)+DATE(1970,1,1)</f>
        <v>42551.208333333328</v>
      </c>
      <c r="P596" t="b">
        <v>0</v>
      </c>
      <c r="Q596" t="b">
        <v>1</v>
      </c>
      <c r="R596" t="s">
        <v>2039</v>
      </c>
      <c r="S596" t="s">
        <v>2040</v>
      </c>
      <c r="T596" t="s">
        <v>33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5">
        <f>E597/D597</f>
        <v>2.0852773826458035</v>
      </c>
      <c r="H597" s="6">
        <f>AVERAGE(E597/I597,FALSE)</f>
        <v>44.99539594843462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0">
        <f>(((L597/60)/60)/24)+DATE(1970,1,1)</f>
        <v>40253.208333333336</v>
      </c>
      <c r="O597" s="10">
        <f>(((M597/60)/60)/24)+DATE(1970,1,1)</f>
        <v>40274.208333333336</v>
      </c>
      <c r="P597" t="b">
        <v>0</v>
      </c>
      <c r="Q597" t="b">
        <v>1</v>
      </c>
      <c r="R597" t="s">
        <v>2039</v>
      </c>
      <c r="S597" t="s">
        <v>2040</v>
      </c>
      <c r="T597" t="s">
        <v>33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5">
        <f>E598/D598</f>
        <v>0.99683544303797467</v>
      </c>
      <c r="H598" s="6">
        <f>AVERAGE(E598/I598,FALSE)</f>
        <v>21.516393442622952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0">
        <f>(((L598/60)/60)/24)+DATE(1970,1,1)</f>
        <v>42434.25</v>
      </c>
      <c r="O598" s="10">
        <f>(((M598/60)/60)/24)+DATE(1970,1,1)</f>
        <v>42441.25</v>
      </c>
      <c r="P598" t="b">
        <v>0</v>
      </c>
      <c r="Q598" t="b">
        <v>1</v>
      </c>
      <c r="R598" t="s">
        <v>2041</v>
      </c>
      <c r="S598" t="s">
        <v>2044</v>
      </c>
      <c r="T598" t="s">
        <v>53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5">
        <f>E599/D599</f>
        <v>2.0159756097560977</v>
      </c>
      <c r="H599" s="6">
        <f>AVERAGE(E599/I599,FALSE)</f>
        <v>33.99885740402194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0">
        <f>(((L599/60)/60)/24)+DATE(1970,1,1)</f>
        <v>43786.25</v>
      </c>
      <c r="O599" s="10">
        <f>(((M599/60)/60)/24)+DATE(1970,1,1)</f>
        <v>43804.25</v>
      </c>
      <c r="P599" t="b">
        <v>0</v>
      </c>
      <c r="Q599" t="b">
        <v>0</v>
      </c>
      <c r="R599" t="s">
        <v>2039</v>
      </c>
      <c r="S599" t="s">
        <v>2040</v>
      </c>
      <c r="T599" t="s">
        <v>33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5">
        <f>E600/D600</f>
        <v>1.6209032258064515</v>
      </c>
      <c r="H600" s="6">
        <f>AVERAGE(E600/I600,FALSE)</f>
        <v>36.502283105022833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0">
        <f>(((L600/60)/60)/24)+DATE(1970,1,1)</f>
        <v>40344.208333333336</v>
      </c>
      <c r="O600" s="10">
        <f>(((M600/60)/60)/24)+DATE(1970,1,1)</f>
        <v>40373.208333333336</v>
      </c>
      <c r="P600" t="b">
        <v>0</v>
      </c>
      <c r="Q600" t="b">
        <v>0</v>
      </c>
      <c r="R600" t="s">
        <v>2035</v>
      </c>
      <c r="S600" t="s">
        <v>2036</v>
      </c>
      <c r="T600" t="s">
        <v>23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5">
        <f>E601/D601</f>
        <v>3.6436208125445471E-2</v>
      </c>
      <c r="H601" s="6">
        <f>AVERAGE(E601/I601,FALSE)</f>
        <v>31.170731707317074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0">
        <f>(((L601/60)/60)/24)+DATE(1970,1,1)</f>
        <v>42047.25</v>
      </c>
      <c r="O601" s="10">
        <f>(((M601/60)/60)/24)+DATE(1970,1,1)</f>
        <v>42055.25</v>
      </c>
      <c r="P601" t="b">
        <v>0</v>
      </c>
      <c r="Q601" t="b">
        <v>0</v>
      </c>
      <c r="R601" t="s">
        <v>2041</v>
      </c>
      <c r="S601" t="s">
        <v>2042</v>
      </c>
      <c r="T601" t="s">
        <v>42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5">
        <f>E602/D602</f>
        <v>0.05</v>
      </c>
      <c r="H602" s="6">
        <f>AVERAGE(E602/I602,FALSE)</f>
        <v>2.5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0">
        <f>(((L602/60)/60)/24)+DATE(1970,1,1)</f>
        <v>41485.208333333336</v>
      </c>
      <c r="O602" s="10">
        <f>(((M602/60)/60)/24)+DATE(1970,1,1)</f>
        <v>41497.208333333336</v>
      </c>
      <c r="P602" t="b">
        <v>0</v>
      </c>
      <c r="Q602" t="b">
        <v>0</v>
      </c>
      <c r="R602" t="s">
        <v>2033</v>
      </c>
      <c r="S602" t="s">
        <v>2034</v>
      </c>
      <c r="T602" t="s">
        <v>17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5">
        <f>E603/D603</f>
        <v>2.0663492063492064</v>
      </c>
      <c r="H603" s="6">
        <f>AVERAGE(E603/I603,FALSE)</f>
        <v>33.551546391752581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0">
        <f>(((L603/60)/60)/24)+DATE(1970,1,1)</f>
        <v>41789.208333333336</v>
      </c>
      <c r="O603" s="10">
        <f>(((M603/60)/60)/24)+DATE(1970,1,1)</f>
        <v>41806.208333333336</v>
      </c>
      <c r="P603" t="b">
        <v>1</v>
      </c>
      <c r="Q603" t="b">
        <v>0</v>
      </c>
      <c r="R603" t="s">
        <v>2037</v>
      </c>
      <c r="S603" t="s">
        <v>2046</v>
      </c>
      <c r="T603" t="s">
        <v>65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5">
        <f>E604/D604</f>
        <v>1.2823628691983122</v>
      </c>
      <c r="H604" s="6">
        <f>AVERAGE(E604/I604,FALSE)</f>
        <v>39.989473684210523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0">
        <f>(((L604/60)/60)/24)+DATE(1970,1,1)</f>
        <v>42160.208333333328</v>
      </c>
      <c r="O604" s="10">
        <f>(((M604/60)/60)/24)+DATE(1970,1,1)</f>
        <v>42171.208333333328</v>
      </c>
      <c r="P604" t="b">
        <v>0</v>
      </c>
      <c r="Q604" t="b">
        <v>0</v>
      </c>
      <c r="R604" t="s">
        <v>2039</v>
      </c>
      <c r="S604" t="s">
        <v>2040</v>
      </c>
      <c r="T604" t="s">
        <v>33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5">
        <f>E605/D605</f>
        <v>1.1966037735849056</v>
      </c>
      <c r="H605" s="6">
        <f>AVERAGE(E605/I605,FALSE)</f>
        <v>31.088235294117649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0">
        <f>(((L605/60)/60)/24)+DATE(1970,1,1)</f>
        <v>43573.208333333328</v>
      </c>
      <c r="O605" s="10">
        <f>(((M605/60)/60)/24)+DATE(1970,1,1)</f>
        <v>43600.208333333328</v>
      </c>
      <c r="P605" t="b">
        <v>0</v>
      </c>
      <c r="Q605" t="b">
        <v>0</v>
      </c>
      <c r="R605" t="s">
        <v>2039</v>
      </c>
      <c r="S605" t="s">
        <v>2040</v>
      </c>
      <c r="T605" t="s">
        <v>33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5">
        <f>E606/D606</f>
        <v>1.7073055242390078</v>
      </c>
      <c r="H606" s="6">
        <f>AVERAGE(E606/I606,FALSE)</f>
        <v>26.502975148757439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0">
        <f>(((L606/60)/60)/24)+DATE(1970,1,1)</f>
        <v>40565.25</v>
      </c>
      <c r="O606" s="10">
        <f>(((M606/60)/60)/24)+DATE(1970,1,1)</f>
        <v>40586.25</v>
      </c>
      <c r="P606" t="b">
        <v>0</v>
      </c>
      <c r="Q606" t="b">
        <v>0</v>
      </c>
      <c r="R606" t="s">
        <v>2039</v>
      </c>
      <c r="S606" t="s">
        <v>2040</v>
      </c>
      <c r="T606" t="s">
        <v>33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5">
        <f>E607/D607</f>
        <v>1.8721212121212121</v>
      </c>
      <c r="H607" s="6">
        <f>AVERAGE(E607/I607,FALSE)</f>
        <v>28.869158878504674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0">
        <f>(((L607/60)/60)/24)+DATE(1970,1,1)</f>
        <v>42280.208333333328</v>
      </c>
      <c r="O607" s="10">
        <f>(((M607/60)/60)/24)+DATE(1970,1,1)</f>
        <v>42321.25</v>
      </c>
      <c r="P607" t="b">
        <v>0</v>
      </c>
      <c r="Q607" t="b">
        <v>0</v>
      </c>
      <c r="R607" t="s">
        <v>2047</v>
      </c>
      <c r="S607" t="s">
        <v>2048</v>
      </c>
      <c r="T607" t="s">
        <v>68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5">
        <f>E608/D608</f>
        <v>1.8838235294117647</v>
      </c>
      <c r="H608" s="6">
        <f>AVERAGE(E608/I608,FALSE)</f>
        <v>20.015625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0">
        <f>(((L608/60)/60)/24)+DATE(1970,1,1)</f>
        <v>42436.25</v>
      </c>
      <c r="O608" s="10">
        <f>(((M608/60)/60)/24)+DATE(1970,1,1)</f>
        <v>42447.208333333328</v>
      </c>
      <c r="P608" t="b">
        <v>0</v>
      </c>
      <c r="Q608" t="b">
        <v>0</v>
      </c>
      <c r="R608" t="s">
        <v>2035</v>
      </c>
      <c r="S608" t="s">
        <v>2036</v>
      </c>
      <c r="T608" t="s">
        <v>23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5">
        <f>E609/D609</f>
        <v>1.3129869186046512</v>
      </c>
      <c r="H609" s="6">
        <f>AVERAGE(E609/I609,FALSE)</f>
        <v>40.508295964125558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0">
        <f>(((L609/60)/60)/24)+DATE(1970,1,1)</f>
        <v>41721.208333333336</v>
      </c>
      <c r="O609" s="10">
        <f>(((M609/60)/60)/24)+DATE(1970,1,1)</f>
        <v>41723.208333333336</v>
      </c>
      <c r="P609" t="b">
        <v>0</v>
      </c>
      <c r="Q609" t="b">
        <v>0</v>
      </c>
      <c r="R609" t="s">
        <v>2033</v>
      </c>
      <c r="S609" t="s">
        <v>2034</v>
      </c>
      <c r="T609" t="s">
        <v>17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5">
        <f>E610/D610</f>
        <v>2.8397435897435899</v>
      </c>
      <c r="H610" s="6">
        <f>AVERAGE(E610/I610,FALSE)</f>
        <v>17.523734177215189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0">
        <f>(((L610/60)/60)/24)+DATE(1970,1,1)</f>
        <v>43530.25</v>
      </c>
      <c r="O610" s="10">
        <f>(((M610/60)/60)/24)+DATE(1970,1,1)</f>
        <v>43534.25</v>
      </c>
      <c r="P610" t="b">
        <v>0</v>
      </c>
      <c r="Q610" t="b">
        <v>1</v>
      </c>
      <c r="R610" t="s">
        <v>2035</v>
      </c>
      <c r="S610" t="s">
        <v>2058</v>
      </c>
      <c r="T610" t="s">
        <v>159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5">
        <f>E611/D611</f>
        <v>1.2041999999999999</v>
      </c>
      <c r="H611" s="6">
        <f>AVERAGE(E611/I611,FALSE)</f>
        <v>51.46153846153846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0">
        <f>(((L611/60)/60)/24)+DATE(1970,1,1)</f>
        <v>43481.25</v>
      </c>
      <c r="O611" s="10">
        <f>(((M611/60)/60)/24)+DATE(1970,1,1)</f>
        <v>43498.25</v>
      </c>
      <c r="P611" t="b">
        <v>0</v>
      </c>
      <c r="Q611" t="b">
        <v>0</v>
      </c>
      <c r="R611" t="s">
        <v>2041</v>
      </c>
      <c r="S611" t="s">
        <v>2063</v>
      </c>
      <c r="T611" t="s">
        <v>474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5">
        <f>E612/D612</f>
        <v>4.1905607476635511</v>
      </c>
      <c r="H612" s="6">
        <f>AVERAGE(E612/I612,FALSE)</f>
        <v>13.999063378083047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0">
        <f>(((L612/60)/60)/24)+DATE(1970,1,1)</f>
        <v>41259.25</v>
      </c>
      <c r="O612" s="10">
        <f>(((M612/60)/60)/24)+DATE(1970,1,1)</f>
        <v>41273.25</v>
      </c>
      <c r="P612" t="b">
        <v>0</v>
      </c>
      <c r="Q612" t="b">
        <v>0</v>
      </c>
      <c r="R612" t="s">
        <v>2039</v>
      </c>
      <c r="S612" t="s">
        <v>2040</v>
      </c>
      <c r="T612" t="s">
        <v>33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5">
        <f>E613/D613</f>
        <v>0.13853658536585367</v>
      </c>
      <c r="H613" s="6">
        <f>AVERAGE(E613/I613,FALSE)</f>
        <v>37.866666666666667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0">
        <f>(((L613/60)/60)/24)+DATE(1970,1,1)</f>
        <v>41480.208333333336</v>
      </c>
      <c r="O613" s="10">
        <f>(((M613/60)/60)/24)+DATE(1970,1,1)</f>
        <v>41492.208333333336</v>
      </c>
      <c r="P613" t="b">
        <v>0</v>
      </c>
      <c r="Q613" t="b">
        <v>0</v>
      </c>
      <c r="R613" t="s">
        <v>2039</v>
      </c>
      <c r="S613" t="s">
        <v>2040</v>
      </c>
      <c r="T613" t="s">
        <v>33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5">
        <f>E614/D614</f>
        <v>1.3943548387096774</v>
      </c>
      <c r="H614" s="6">
        <f>AVERAGE(E614/I614,FALSE)</f>
        <v>22.513020833333332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0">
        <f>(((L614/60)/60)/24)+DATE(1970,1,1)</f>
        <v>40474.208333333336</v>
      </c>
      <c r="O614" s="10">
        <f>(((M614/60)/60)/24)+DATE(1970,1,1)</f>
        <v>40497.25</v>
      </c>
      <c r="P614" t="b">
        <v>0</v>
      </c>
      <c r="Q614" t="b">
        <v>0</v>
      </c>
      <c r="R614" t="s">
        <v>2035</v>
      </c>
      <c r="S614" t="s">
        <v>2043</v>
      </c>
      <c r="T614" t="s">
        <v>50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5">
        <f>E615/D615</f>
        <v>1.74</v>
      </c>
      <c r="H615" s="6">
        <f>AVERAGE(E615/I615,FALSE)</f>
        <v>36.807692307692307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0">
        <f>(((L615/60)/60)/24)+DATE(1970,1,1)</f>
        <v>42973.208333333328</v>
      </c>
      <c r="O615" s="10">
        <f>(((M615/60)/60)/24)+DATE(1970,1,1)</f>
        <v>42982.208333333328</v>
      </c>
      <c r="P615" t="b">
        <v>0</v>
      </c>
      <c r="Q615" t="b">
        <v>0</v>
      </c>
      <c r="R615" t="s">
        <v>2039</v>
      </c>
      <c r="S615" t="s">
        <v>2040</v>
      </c>
      <c r="T615" t="s">
        <v>33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5">
        <f>E616/D616</f>
        <v>1.5549056603773586</v>
      </c>
      <c r="H616" s="6">
        <f>AVERAGE(E616/I616,FALSE)</f>
        <v>28.495850622406639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0">
        <f>(((L616/60)/60)/24)+DATE(1970,1,1)</f>
        <v>42746.25</v>
      </c>
      <c r="O616" s="10">
        <f>(((M616/60)/60)/24)+DATE(1970,1,1)</f>
        <v>42764.25</v>
      </c>
      <c r="P616" t="b">
        <v>0</v>
      </c>
      <c r="Q616" t="b">
        <v>0</v>
      </c>
      <c r="R616" t="s">
        <v>2039</v>
      </c>
      <c r="S616" t="s">
        <v>2040</v>
      </c>
      <c r="T616" t="s">
        <v>33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5">
        <f>E617/D617</f>
        <v>1.7044705882352942</v>
      </c>
      <c r="H617" s="6">
        <f>AVERAGE(E617/I617,FALSE)</f>
        <v>42.611764705882351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0">
        <f>(((L617/60)/60)/24)+DATE(1970,1,1)</f>
        <v>42489.208333333328</v>
      </c>
      <c r="O617" s="10">
        <f>(((M617/60)/60)/24)+DATE(1970,1,1)</f>
        <v>42499.208333333328</v>
      </c>
      <c r="P617" t="b">
        <v>0</v>
      </c>
      <c r="Q617" t="b">
        <v>0</v>
      </c>
      <c r="R617" t="s">
        <v>2039</v>
      </c>
      <c r="S617" t="s">
        <v>2040</v>
      </c>
      <c r="T617" t="s">
        <v>33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5">
        <f>E618/D618</f>
        <v>1.8951562500000001</v>
      </c>
      <c r="H618" s="6">
        <f>AVERAGE(E618/I618,FALSE)</f>
        <v>25.481092436974791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0">
        <f>(((L618/60)/60)/24)+DATE(1970,1,1)</f>
        <v>41537.208333333336</v>
      </c>
      <c r="O618" s="10">
        <f>(((M618/60)/60)/24)+DATE(1970,1,1)</f>
        <v>41538.208333333336</v>
      </c>
      <c r="P618" t="b">
        <v>0</v>
      </c>
      <c r="Q618" t="b">
        <v>1</v>
      </c>
      <c r="R618" t="s">
        <v>2035</v>
      </c>
      <c r="S618" t="s">
        <v>2045</v>
      </c>
      <c r="T618" t="s">
        <v>60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5">
        <f>E619/D619</f>
        <v>2.4971428571428573</v>
      </c>
      <c r="H619" s="6">
        <f>AVERAGE(E619/I619,FALSE)</f>
        <v>31.781818181818181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0">
        <f>(((L619/60)/60)/24)+DATE(1970,1,1)</f>
        <v>41794.208333333336</v>
      </c>
      <c r="O619" s="10">
        <f>(((M619/60)/60)/24)+DATE(1970,1,1)</f>
        <v>41804.208333333336</v>
      </c>
      <c r="P619" t="b">
        <v>0</v>
      </c>
      <c r="Q619" t="b">
        <v>0</v>
      </c>
      <c r="R619" t="s">
        <v>2039</v>
      </c>
      <c r="S619" t="s">
        <v>2040</v>
      </c>
      <c r="T619" t="s">
        <v>33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5">
        <f>E620/D620</f>
        <v>0.48860523665659616</v>
      </c>
      <c r="H620" s="6">
        <f>AVERAGE(E620/I620,FALSE)</f>
        <v>40.499582637729546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0">
        <f>(((L620/60)/60)/24)+DATE(1970,1,1)</f>
        <v>41396.208333333336</v>
      </c>
      <c r="O620" s="10">
        <f>(((M620/60)/60)/24)+DATE(1970,1,1)</f>
        <v>41417.208333333336</v>
      </c>
      <c r="P620" t="b">
        <v>0</v>
      </c>
      <c r="Q620" t="b">
        <v>0</v>
      </c>
      <c r="R620" t="s">
        <v>2047</v>
      </c>
      <c r="S620" t="s">
        <v>2048</v>
      </c>
      <c r="T620" t="s">
        <v>68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5">
        <f>E621/D621</f>
        <v>0.28461970393057684</v>
      </c>
      <c r="H621" s="6">
        <f>AVERAGE(E621/I621,FALSE)</f>
        <v>43.022376543209873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0">
        <f>(((L621/60)/60)/24)+DATE(1970,1,1)</f>
        <v>40669.208333333336</v>
      </c>
      <c r="O621" s="10">
        <f>(((M621/60)/60)/24)+DATE(1970,1,1)</f>
        <v>40670.208333333336</v>
      </c>
      <c r="P621" t="b">
        <v>1</v>
      </c>
      <c r="Q621" t="b">
        <v>1</v>
      </c>
      <c r="R621" t="s">
        <v>2039</v>
      </c>
      <c r="S621" t="s">
        <v>2040</v>
      </c>
      <c r="T621" t="s">
        <v>33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5">
        <f>E622/D622</f>
        <v>2.6802325581395348</v>
      </c>
      <c r="H622" s="6">
        <f>AVERAGE(E622/I622,FALSE)</f>
        <v>45.01953125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0">
        <f>(((L622/60)/60)/24)+DATE(1970,1,1)</f>
        <v>42559.208333333328</v>
      </c>
      <c r="O622" s="10">
        <f>(((M622/60)/60)/24)+DATE(1970,1,1)</f>
        <v>42563.208333333328</v>
      </c>
      <c r="P622" t="b">
        <v>0</v>
      </c>
      <c r="Q622" t="b">
        <v>0</v>
      </c>
      <c r="R622" t="s">
        <v>2054</v>
      </c>
      <c r="S622" t="s">
        <v>2055</v>
      </c>
      <c r="T622" t="s">
        <v>122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5">
        <f>E623/D623</f>
        <v>6.1980078125000002</v>
      </c>
      <c r="H623" s="6">
        <f>AVERAGE(E623/I623,FALSE)</f>
        <v>37.003031716417908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0">
        <f>(((L623/60)/60)/24)+DATE(1970,1,1)</f>
        <v>42626.208333333328</v>
      </c>
      <c r="O623" s="10">
        <f>(((M623/60)/60)/24)+DATE(1970,1,1)</f>
        <v>42631.208333333328</v>
      </c>
      <c r="P623" t="b">
        <v>0</v>
      </c>
      <c r="Q623" t="b">
        <v>0</v>
      </c>
      <c r="R623" t="s">
        <v>2039</v>
      </c>
      <c r="S623" t="s">
        <v>2040</v>
      </c>
      <c r="T623" t="s">
        <v>33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5">
        <f>E624/D624</f>
        <v>3.1301587301587303E-2</v>
      </c>
      <c r="H624" s="6">
        <f>AVERAGE(E624/I624,FALSE)</f>
        <v>46.21875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0">
        <f>(((L624/60)/60)/24)+DATE(1970,1,1)</f>
        <v>43205.208333333328</v>
      </c>
      <c r="O624" s="10">
        <f>(((M624/60)/60)/24)+DATE(1970,1,1)</f>
        <v>43231.208333333328</v>
      </c>
      <c r="P624" t="b">
        <v>0</v>
      </c>
      <c r="Q624" t="b">
        <v>0</v>
      </c>
      <c r="R624" t="s">
        <v>2035</v>
      </c>
      <c r="S624" t="s">
        <v>2045</v>
      </c>
      <c r="T624" t="s">
        <v>60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5">
        <f>E625/D625</f>
        <v>1.5992152704135738</v>
      </c>
      <c r="H625" s="6">
        <f>AVERAGE(E625/I625,FALSE)</f>
        <v>27.999628666914223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0">
        <f>(((L625/60)/60)/24)+DATE(1970,1,1)</f>
        <v>42201.208333333328</v>
      </c>
      <c r="O625" s="10">
        <f>(((M625/60)/60)/24)+DATE(1970,1,1)</f>
        <v>42206.208333333328</v>
      </c>
      <c r="P625" t="b">
        <v>0</v>
      </c>
      <c r="Q625" t="b">
        <v>0</v>
      </c>
      <c r="R625" t="s">
        <v>2039</v>
      </c>
      <c r="S625" t="s">
        <v>2040</v>
      </c>
      <c r="T625" t="s">
        <v>33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5">
        <f>E626/D626</f>
        <v>2.793921568627451</v>
      </c>
      <c r="H626" s="6">
        <f>AVERAGE(E626/I626,FALSE)</f>
        <v>16.491898148148149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0">
        <f>(((L626/60)/60)/24)+DATE(1970,1,1)</f>
        <v>42029.25</v>
      </c>
      <c r="O626" s="10">
        <f>(((M626/60)/60)/24)+DATE(1970,1,1)</f>
        <v>42035.25</v>
      </c>
      <c r="P626" t="b">
        <v>0</v>
      </c>
      <c r="Q626" t="b">
        <v>0</v>
      </c>
      <c r="R626" t="s">
        <v>2054</v>
      </c>
      <c r="S626" t="s">
        <v>2055</v>
      </c>
      <c r="T626" t="s">
        <v>122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5">
        <f>E627/D627</f>
        <v>0.77373333333333338</v>
      </c>
      <c r="H627" s="6">
        <f>AVERAGE(E627/I627,FALSE)</f>
        <v>46.798387096774192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0">
        <f>(((L627/60)/60)/24)+DATE(1970,1,1)</f>
        <v>43857.25</v>
      </c>
      <c r="O627" s="10">
        <f>(((M627/60)/60)/24)+DATE(1970,1,1)</f>
        <v>43871.25</v>
      </c>
      <c r="P627" t="b">
        <v>0</v>
      </c>
      <c r="Q627" t="b">
        <v>0</v>
      </c>
      <c r="R627" t="s">
        <v>2039</v>
      </c>
      <c r="S627" t="s">
        <v>2040</v>
      </c>
      <c r="T627" t="s">
        <v>33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5">
        <f>E628/D628</f>
        <v>2.0632812500000002</v>
      </c>
      <c r="H628" s="6">
        <f>AVERAGE(E628/I628,FALSE)</f>
        <v>34.933862433862437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0">
        <f>(((L628/60)/60)/24)+DATE(1970,1,1)</f>
        <v>40449.208333333336</v>
      </c>
      <c r="O628" s="10">
        <f>(((M628/60)/60)/24)+DATE(1970,1,1)</f>
        <v>40458.208333333336</v>
      </c>
      <c r="P628" t="b">
        <v>0</v>
      </c>
      <c r="Q628" t="b">
        <v>1</v>
      </c>
      <c r="R628" t="s">
        <v>2039</v>
      </c>
      <c r="S628" t="s">
        <v>2040</v>
      </c>
      <c r="T628" t="s">
        <v>33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5">
        <f>E629/D629</f>
        <v>6.9424999999999999</v>
      </c>
      <c r="H629" s="6">
        <f>AVERAGE(E629/I629,FALSE)</f>
        <v>36.064935064935064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0">
        <f>(((L629/60)/60)/24)+DATE(1970,1,1)</f>
        <v>40345.208333333336</v>
      </c>
      <c r="O629" s="10">
        <f>(((M629/60)/60)/24)+DATE(1970,1,1)</f>
        <v>40369.208333333336</v>
      </c>
      <c r="P629" t="b">
        <v>1</v>
      </c>
      <c r="Q629" t="b">
        <v>0</v>
      </c>
      <c r="R629" t="s">
        <v>2033</v>
      </c>
      <c r="S629" t="s">
        <v>2034</v>
      </c>
      <c r="T629" t="s">
        <v>17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5">
        <f>E630/D630</f>
        <v>1.5178947368421052</v>
      </c>
      <c r="H630" s="6">
        <f>AVERAGE(E630/I630,FALSE)</f>
        <v>15.020833333333334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0">
        <f>(((L630/60)/60)/24)+DATE(1970,1,1)</f>
        <v>40455.208333333336</v>
      </c>
      <c r="O630" s="10">
        <f>(((M630/60)/60)/24)+DATE(1970,1,1)</f>
        <v>40458.208333333336</v>
      </c>
      <c r="P630" t="b">
        <v>0</v>
      </c>
      <c r="Q630" t="b">
        <v>0</v>
      </c>
      <c r="R630" t="s">
        <v>2035</v>
      </c>
      <c r="S630" t="s">
        <v>2045</v>
      </c>
      <c r="T630" t="s">
        <v>60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5">
        <f>E631/D631</f>
        <v>0.64582072176949945</v>
      </c>
      <c r="H631" s="6">
        <f>AVERAGE(E631/I631,FALSE)</f>
        <v>36.984000000000002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0">
        <f>(((L631/60)/60)/24)+DATE(1970,1,1)</f>
        <v>42557.208333333328</v>
      </c>
      <c r="O631" s="10">
        <f>(((M631/60)/60)/24)+DATE(1970,1,1)</f>
        <v>42559.208333333328</v>
      </c>
      <c r="P631" t="b">
        <v>0</v>
      </c>
      <c r="Q631" t="b">
        <v>1</v>
      </c>
      <c r="R631" t="s">
        <v>2039</v>
      </c>
      <c r="S631" t="s">
        <v>2040</v>
      </c>
      <c r="T631" t="s">
        <v>33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5">
        <f>E632/D632</f>
        <v>0.62873684210526315</v>
      </c>
      <c r="H632" s="6">
        <f>AVERAGE(E632/I632,FALSE)</f>
        <v>34.327586206896555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0">
        <f>(((L632/60)/60)/24)+DATE(1970,1,1)</f>
        <v>43586.208333333328</v>
      </c>
      <c r="O632" s="10">
        <f>(((M632/60)/60)/24)+DATE(1970,1,1)</f>
        <v>43597.208333333328</v>
      </c>
      <c r="P632" t="b">
        <v>0</v>
      </c>
      <c r="Q632" t="b">
        <v>1</v>
      </c>
      <c r="R632" t="s">
        <v>2039</v>
      </c>
      <c r="S632" t="s">
        <v>2040</v>
      </c>
      <c r="T632" t="s">
        <v>33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5">
        <f>E633/D633</f>
        <v>3.1039864864864866</v>
      </c>
      <c r="H633" s="6">
        <f>AVERAGE(E633/I633,FALSE)</f>
        <v>29.996082272282077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0">
        <f>(((L633/60)/60)/24)+DATE(1970,1,1)</f>
        <v>43550.208333333328</v>
      </c>
      <c r="O633" s="10">
        <f>(((M633/60)/60)/24)+DATE(1970,1,1)</f>
        <v>43554.208333333328</v>
      </c>
      <c r="P633" t="b">
        <v>0</v>
      </c>
      <c r="Q633" t="b">
        <v>0</v>
      </c>
      <c r="R633" t="s">
        <v>2039</v>
      </c>
      <c r="S633" t="s">
        <v>2040</v>
      </c>
      <c r="T633" t="s">
        <v>33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5">
        <f>E634/D634</f>
        <v>0.42859916782246882</v>
      </c>
      <c r="H634" s="6">
        <f>AVERAGE(E634/I634,FALSE)</f>
        <v>55.579136690647481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0">
        <f>(((L634/60)/60)/24)+DATE(1970,1,1)</f>
        <v>41945.208333333336</v>
      </c>
      <c r="O634" s="10">
        <f>(((M634/60)/60)/24)+DATE(1970,1,1)</f>
        <v>41963.25</v>
      </c>
      <c r="P634" t="b">
        <v>0</v>
      </c>
      <c r="Q634" t="b">
        <v>0</v>
      </c>
      <c r="R634" t="s">
        <v>2039</v>
      </c>
      <c r="S634" t="s">
        <v>2040</v>
      </c>
      <c r="T634" t="s">
        <v>33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5">
        <f>E635/D635</f>
        <v>0.83119402985074631</v>
      </c>
      <c r="H635" s="6">
        <f>AVERAGE(E635/I635,FALSE)</f>
        <v>26.519047619047619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0">
        <f>(((L635/60)/60)/24)+DATE(1970,1,1)</f>
        <v>42315.25</v>
      </c>
      <c r="O635" s="10">
        <f>(((M635/60)/60)/24)+DATE(1970,1,1)</f>
        <v>42319.25</v>
      </c>
      <c r="P635" t="b">
        <v>0</v>
      </c>
      <c r="Q635" t="b">
        <v>0</v>
      </c>
      <c r="R635" t="s">
        <v>2041</v>
      </c>
      <c r="S635" t="s">
        <v>2049</v>
      </c>
      <c r="T635" t="s">
        <v>71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5">
        <f>E636/D636</f>
        <v>0.78531302876480547</v>
      </c>
      <c r="H636" s="6">
        <f>AVERAGE(E636/I636,FALSE)</f>
        <v>27.992762364294329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0">
        <f>(((L636/60)/60)/24)+DATE(1970,1,1)</f>
        <v>42819.208333333328</v>
      </c>
      <c r="O636" s="10">
        <f>(((M636/60)/60)/24)+DATE(1970,1,1)</f>
        <v>42833.208333333328</v>
      </c>
      <c r="P636" t="b">
        <v>0</v>
      </c>
      <c r="Q636" t="b">
        <v>0</v>
      </c>
      <c r="R636" t="s">
        <v>2041</v>
      </c>
      <c r="S636" t="s">
        <v>2060</v>
      </c>
      <c r="T636" t="s">
        <v>269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5">
        <f>E637/D637</f>
        <v>1.1409352517985611</v>
      </c>
      <c r="H637" s="6">
        <f>AVERAGE(E637/I637,FALSE)</f>
        <v>34.993380406001762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0">
        <f>(((L637/60)/60)/24)+DATE(1970,1,1)</f>
        <v>41314.25</v>
      </c>
      <c r="O637" s="10">
        <f>(((M637/60)/60)/24)+DATE(1970,1,1)</f>
        <v>41346.208333333336</v>
      </c>
      <c r="P637" t="b">
        <v>0</v>
      </c>
      <c r="Q637" t="b">
        <v>0</v>
      </c>
      <c r="R637" t="s">
        <v>2041</v>
      </c>
      <c r="S637" t="s">
        <v>2060</v>
      </c>
      <c r="T637" t="s">
        <v>269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5">
        <f>E638/D638</f>
        <v>0.64537683358624176</v>
      </c>
      <c r="H638" s="6">
        <f>AVERAGE(E638/I638,FALSE)</f>
        <v>24.499039938556066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0">
        <f>(((L638/60)/60)/24)+DATE(1970,1,1)</f>
        <v>40926.25</v>
      </c>
      <c r="O638" s="10">
        <f>(((M638/60)/60)/24)+DATE(1970,1,1)</f>
        <v>40971.25</v>
      </c>
      <c r="P638" t="b">
        <v>0</v>
      </c>
      <c r="Q638" t="b">
        <v>1</v>
      </c>
      <c r="R638" t="s">
        <v>2041</v>
      </c>
      <c r="S638" t="s">
        <v>2049</v>
      </c>
      <c r="T638" t="s">
        <v>71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5">
        <f>E639/D639</f>
        <v>0.79411764705882348</v>
      </c>
      <c r="H639" s="6">
        <f>AVERAGE(E639/I639,FALSE)</f>
        <v>51.92307692307692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0">
        <f>(((L639/60)/60)/24)+DATE(1970,1,1)</f>
        <v>42688.25</v>
      </c>
      <c r="O639" s="10">
        <f>(((M639/60)/60)/24)+DATE(1970,1,1)</f>
        <v>42696.25</v>
      </c>
      <c r="P639" t="b">
        <v>0</v>
      </c>
      <c r="Q639" t="b">
        <v>0</v>
      </c>
      <c r="R639" t="s">
        <v>2039</v>
      </c>
      <c r="S639" t="s">
        <v>2040</v>
      </c>
      <c r="T639" t="s">
        <v>33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5">
        <f>E640/D640</f>
        <v>0.11419117647058824</v>
      </c>
      <c r="H640" s="6">
        <f>AVERAGE(E640/I640,FALSE)</f>
        <v>49.563829787234042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0">
        <f>(((L640/60)/60)/24)+DATE(1970,1,1)</f>
        <v>40386.208333333336</v>
      </c>
      <c r="O640" s="10">
        <f>(((M640/60)/60)/24)+DATE(1970,1,1)</f>
        <v>40398.208333333336</v>
      </c>
      <c r="P640" t="b">
        <v>0</v>
      </c>
      <c r="Q640" t="b">
        <v>1</v>
      </c>
      <c r="R640" t="s">
        <v>2039</v>
      </c>
      <c r="S640" t="s">
        <v>2040</v>
      </c>
      <c r="T640" t="s">
        <v>33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5">
        <f>E641/D641</f>
        <v>0.56186046511627907</v>
      </c>
      <c r="H641" s="6">
        <f>AVERAGE(E641/I641,FALSE)</f>
        <v>53.68888888888889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0">
        <f>(((L641/60)/60)/24)+DATE(1970,1,1)</f>
        <v>43309.208333333328</v>
      </c>
      <c r="O641" s="10">
        <f>(((M641/60)/60)/24)+DATE(1970,1,1)</f>
        <v>43309.208333333328</v>
      </c>
      <c r="P641" t="b">
        <v>0</v>
      </c>
      <c r="Q641" t="b">
        <v>1</v>
      </c>
      <c r="R641" t="s">
        <v>2041</v>
      </c>
      <c r="S641" t="s">
        <v>2044</v>
      </c>
      <c r="T641" t="s">
        <v>53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5">
        <f>E642/D642</f>
        <v>0.16501669449081802</v>
      </c>
      <c r="H642" s="6">
        <f>AVERAGE(E642/I642,FALSE)</f>
        <v>38.461089494163424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0">
        <f>(((L642/60)/60)/24)+DATE(1970,1,1)</f>
        <v>42387.25</v>
      </c>
      <c r="O642" s="10">
        <f>(((M642/60)/60)/24)+DATE(1970,1,1)</f>
        <v>42390.25</v>
      </c>
      <c r="P642" t="b">
        <v>0</v>
      </c>
      <c r="Q642" t="b">
        <v>0</v>
      </c>
      <c r="R642" t="s">
        <v>2039</v>
      </c>
      <c r="S642" t="s">
        <v>2040</v>
      </c>
      <c r="T642" t="s">
        <v>33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5">
        <f>E643/D643</f>
        <v>1.1996808510638297</v>
      </c>
      <c r="H643" s="6">
        <f>AVERAGE(E643/I643,FALSE)</f>
        <v>29.064432989690722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0">
        <f>(((L643/60)/60)/24)+DATE(1970,1,1)</f>
        <v>42786.25</v>
      </c>
      <c r="O643" s="10">
        <f>(((M643/60)/60)/24)+DATE(1970,1,1)</f>
        <v>42814.208333333328</v>
      </c>
      <c r="P643" t="b">
        <v>0</v>
      </c>
      <c r="Q643" t="b">
        <v>0</v>
      </c>
      <c r="R643" t="s">
        <v>2039</v>
      </c>
      <c r="S643" t="s">
        <v>2040</v>
      </c>
      <c r="T643" t="s">
        <v>33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5">
        <f>E644/D644</f>
        <v>1.4545652173913044</v>
      </c>
      <c r="H644" s="6">
        <f>AVERAGE(E644/I644,FALSE)</f>
        <v>51.868217054263567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0">
        <f>(((L644/60)/60)/24)+DATE(1970,1,1)</f>
        <v>43451.25</v>
      </c>
      <c r="O644" s="10">
        <f>(((M644/60)/60)/24)+DATE(1970,1,1)</f>
        <v>43460.25</v>
      </c>
      <c r="P644" t="b">
        <v>0</v>
      </c>
      <c r="Q644" t="b">
        <v>0</v>
      </c>
      <c r="R644" t="s">
        <v>2037</v>
      </c>
      <c r="S644" t="s">
        <v>2046</v>
      </c>
      <c r="T644" t="s">
        <v>65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5">
        <f>E645/D645</f>
        <v>2.2138255033557046</v>
      </c>
      <c r="H645" s="6">
        <f>AVERAGE(E645/I645,FALSE)</f>
        <v>43.981333333333332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0">
        <f>(((L645/60)/60)/24)+DATE(1970,1,1)</f>
        <v>42795.25</v>
      </c>
      <c r="O645" s="10">
        <f>(((M645/60)/60)/24)+DATE(1970,1,1)</f>
        <v>42813.208333333328</v>
      </c>
      <c r="P645" t="b">
        <v>0</v>
      </c>
      <c r="Q645" t="b">
        <v>0</v>
      </c>
      <c r="R645" t="s">
        <v>2039</v>
      </c>
      <c r="S645" t="s">
        <v>2040</v>
      </c>
      <c r="T645" t="s">
        <v>33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5">
        <f>E646/D646</f>
        <v>0.48396694214876035</v>
      </c>
      <c r="H646" s="6">
        <f>AVERAGE(E646/I646,FALSE)</f>
        <v>14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0">
        <f>(((L646/60)/60)/24)+DATE(1970,1,1)</f>
        <v>43452.25</v>
      </c>
      <c r="O646" s="10">
        <f>(((M646/60)/60)/24)+DATE(1970,1,1)</f>
        <v>43468.25</v>
      </c>
      <c r="P646" t="b">
        <v>0</v>
      </c>
      <c r="Q646" t="b">
        <v>0</v>
      </c>
      <c r="R646" t="s">
        <v>2039</v>
      </c>
      <c r="S646" t="s">
        <v>2040</v>
      </c>
      <c r="T646" t="s">
        <v>33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5">
        <f>E647/D647</f>
        <v>0.92911504424778757</v>
      </c>
      <c r="H647" s="6">
        <f>AVERAGE(E647/I647,FALSE)</f>
        <v>18.999680647221631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0">
        <f>(((L647/60)/60)/24)+DATE(1970,1,1)</f>
        <v>43369.208333333328</v>
      </c>
      <c r="O647" s="10">
        <f>(((M647/60)/60)/24)+DATE(1970,1,1)</f>
        <v>43390.208333333328</v>
      </c>
      <c r="P647" t="b">
        <v>0</v>
      </c>
      <c r="Q647" t="b">
        <v>1</v>
      </c>
      <c r="R647" t="s">
        <v>2035</v>
      </c>
      <c r="S647" t="s">
        <v>2036</v>
      </c>
      <c r="T647" t="s">
        <v>23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5">
        <f>E648/D648</f>
        <v>0.88599797365754818</v>
      </c>
      <c r="H648" s="6">
        <f>AVERAGE(E648/I648,FALSE)</f>
        <v>14.999656946826757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0">
        <f>(((L648/60)/60)/24)+DATE(1970,1,1)</f>
        <v>41346.208333333336</v>
      </c>
      <c r="O648" s="10">
        <f>(((M648/60)/60)/24)+DATE(1970,1,1)</f>
        <v>41357.208333333336</v>
      </c>
      <c r="P648" t="b">
        <v>0</v>
      </c>
      <c r="Q648" t="b">
        <v>0</v>
      </c>
      <c r="R648" t="s">
        <v>2050</v>
      </c>
      <c r="S648" t="s">
        <v>2051</v>
      </c>
      <c r="T648" t="s">
        <v>89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5">
        <f>E649/D649</f>
        <v>0.41399999999999998</v>
      </c>
      <c r="H649" s="6">
        <f>AVERAGE(E649/I649,FALSE)</f>
        <v>51.75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0">
        <f>(((L649/60)/60)/24)+DATE(1970,1,1)</f>
        <v>43199.208333333328</v>
      </c>
      <c r="O649" s="10">
        <f>(((M649/60)/60)/24)+DATE(1970,1,1)</f>
        <v>43223.208333333328</v>
      </c>
      <c r="P649" t="b">
        <v>0</v>
      </c>
      <c r="Q649" t="b">
        <v>0</v>
      </c>
      <c r="R649" t="s">
        <v>2047</v>
      </c>
      <c r="S649" t="s">
        <v>2059</v>
      </c>
      <c r="T649" t="s">
        <v>206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5">
        <f>E650/D650</f>
        <v>0.63056795131845844</v>
      </c>
      <c r="H650" s="6">
        <f>AVERAGE(E650/I650,FALSE)</f>
        <v>42.997233748271093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0">
        <f>(((L650/60)/60)/24)+DATE(1970,1,1)</f>
        <v>42922.208333333328</v>
      </c>
      <c r="O650" s="10">
        <f>(((M650/60)/60)/24)+DATE(1970,1,1)</f>
        <v>42940.208333333328</v>
      </c>
      <c r="P650" t="b">
        <v>1</v>
      </c>
      <c r="Q650" t="b">
        <v>0</v>
      </c>
      <c r="R650" t="s">
        <v>2033</v>
      </c>
      <c r="S650" t="s">
        <v>2034</v>
      </c>
      <c r="T650" t="s">
        <v>17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5">
        <f>E651/D651</f>
        <v>0.48482333607230893</v>
      </c>
      <c r="H651" s="6">
        <f>AVERAGE(E651/I651,FALSE)</f>
        <v>49.005813953488371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0">
        <f>(((L651/60)/60)/24)+DATE(1970,1,1)</f>
        <v>40471.208333333336</v>
      </c>
      <c r="O651" s="10">
        <f>(((M651/60)/60)/24)+DATE(1970,1,1)</f>
        <v>40482.208333333336</v>
      </c>
      <c r="P651" t="b">
        <v>1</v>
      </c>
      <c r="Q651" t="b">
        <v>1</v>
      </c>
      <c r="R651" t="s">
        <v>2039</v>
      </c>
      <c r="S651" t="s">
        <v>2040</v>
      </c>
      <c r="T651" t="s">
        <v>33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5">
        <f>E652/D652</f>
        <v>0.02</v>
      </c>
      <c r="H652" s="6">
        <f>AVERAGE(E652/I652,FALSE)</f>
        <v>1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0">
        <f>(((L652/60)/60)/24)+DATE(1970,1,1)</f>
        <v>41828.208333333336</v>
      </c>
      <c r="O652" s="10">
        <f>(((M652/60)/60)/24)+DATE(1970,1,1)</f>
        <v>41855.208333333336</v>
      </c>
      <c r="P652" t="b">
        <v>0</v>
      </c>
      <c r="Q652" t="b">
        <v>0</v>
      </c>
      <c r="R652" t="s">
        <v>2035</v>
      </c>
      <c r="S652" t="s">
        <v>2058</v>
      </c>
      <c r="T652" t="s">
        <v>159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5">
        <f>E653/D653</f>
        <v>0.88479410269445857</v>
      </c>
      <c r="H653" s="6">
        <f>AVERAGE(E653/I653,FALSE)</f>
        <v>22.497285418821097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0">
        <f>(((L653/60)/60)/24)+DATE(1970,1,1)</f>
        <v>41692.25</v>
      </c>
      <c r="O653" s="10">
        <f>(((M653/60)/60)/24)+DATE(1970,1,1)</f>
        <v>41707.25</v>
      </c>
      <c r="P653" t="b">
        <v>0</v>
      </c>
      <c r="Q653" t="b">
        <v>0</v>
      </c>
      <c r="R653" t="s">
        <v>2041</v>
      </c>
      <c r="S653" t="s">
        <v>2052</v>
      </c>
      <c r="T653" t="s">
        <v>100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5">
        <f>E654/D654</f>
        <v>1.2684</v>
      </c>
      <c r="H654" s="6">
        <f>AVERAGE(E654/I654,FALSE)</f>
        <v>15.506112469437653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0">
        <f>(((L654/60)/60)/24)+DATE(1970,1,1)</f>
        <v>42587.208333333328</v>
      </c>
      <c r="O654" s="10">
        <f>(((M654/60)/60)/24)+DATE(1970,1,1)</f>
        <v>42630.208333333328</v>
      </c>
      <c r="P654" t="b">
        <v>0</v>
      </c>
      <c r="Q654" t="b">
        <v>0</v>
      </c>
      <c r="R654" t="s">
        <v>2037</v>
      </c>
      <c r="S654" t="s">
        <v>2038</v>
      </c>
      <c r="T654" t="s">
        <v>28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5">
        <f>E655/D655</f>
        <v>23.388333333333332</v>
      </c>
      <c r="H655" s="6">
        <f>AVERAGE(E655/I655,FALSE)</f>
        <v>29.985042735042736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0">
        <f>(((L655/60)/60)/24)+DATE(1970,1,1)</f>
        <v>42468.208333333328</v>
      </c>
      <c r="O655" s="10">
        <f>(((M655/60)/60)/24)+DATE(1970,1,1)</f>
        <v>42470.208333333328</v>
      </c>
      <c r="P655" t="b">
        <v>0</v>
      </c>
      <c r="Q655" t="b">
        <v>0</v>
      </c>
      <c r="R655" t="s">
        <v>2037</v>
      </c>
      <c r="S655" t="s">
        <v>2038</v>
      </c>
      <c r="T655" t="s">
        <v>28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5">
        <f>E656/D656</f>
        <v>5.0838857142857146</v>
      </c>
      <c r="H656" s="6">
        <f>AVERAGE(E656/I656,FALSE)</f>
        <v>29.49867374005305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0">
        <f>(((L656/60)/60)/24)+DATE(1970,1,1)</f>
        <v>42240.208333333328</v>
      </c>
      <c r="O656" s="10">
        <f>(((M656/60)/60)/24)+DATE(1970,1,1)</f>
        <v>42245.208333333328</v>
      </c>
      <c r="P656" t="b">
        <v>0</v>
      </c>
      <c r="Q656" t="b">
        <v>0</v>
      </c>
      <c r="R656" t="s">
        <v>2035</v>
      </c>
      <c r="S656" t="s">
        <v>2057</v>
      </c>
      <c r="T656" t="s">
        <v>148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5">
        <f>E657/D657</f>
        <v>1.9147826086956521</v>
      </c>
      <c r="H657" s="6">
        <f>AVERAGE(E657/I657,FALSE)</f>
        <v>25.022727272727273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0">
        <f>(((L657/60)/60)/24)+DATE(1970,1,1)</f>
        <v>42796.25</v>
      </c>
      <c r="O657" s="10">
        <f>(((M657/60)/60)/24)+DATE(1970,1,1)</f>
        <v>42809.208333333328</v>
      </c>
      <c r="P657" t="b">
        <v>1</v>
      </c>
      <c r="Q657" t="b">
        <v>0</v>
      </c>
      <c r="R657" t="s">
        <v>2054</v>
      </c>
      <c r="S657" t="s">
        <v>2055</v>
      </c>
      <c r="T657" t="s">
        <v>122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5">
        <f>E658/D658</f>
        <v>0.42127533783783783</v>
      </c>
      <c r="H658" s="6">
        <f>AVERAGE(E658/I658,FALSE)</f>
        <v>49.483134920634917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0">
        <f>(((L658/60)/60)/24)+DATE(1970,1,1)</f>
        <v>43097.25</v>
      </c>
      <c r="O658" s="10">
        <f>(((M658/60)/60)/24)+DATE(1970,1,1)</f>
        <v>43102.25</v>
      </c>
      <c r="P658" t="b">
        <v>0</v>
      </c>
      <c r="Q658" t="b">
        <v>0</v>
      </c>
      <c r="R658" t="s">
        <v>2033</v>
      </c>
      <c r="S658" t="s">
        <v>2034</v>
      </c>
      <c r="T658" t="s">
        <v>17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5">
        <f>E659/D659</f>
        <v>8.2400000000000001E-2</v>
      </c>
      <c r="H659" s="6">
        <f>AVERAGE(E659/I659,FALSE)</f>
        <v>29.428571428571427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0">
        <f>(((L659/60)/60)/24)+DATE(1970,1,1)</f>
        <v>43096.25</v>
      </c>
      <c r="O659" s="10">
        <f>(((M659/60)/60)/24)+DATE(1970,1,1)</f>
        <v>43112.25</v>
      </c>
      <c r="P659" t="b">
        <v>0</v>
      </c>
      <c r="Q659" t="b">
        <v>0</v>
      </c>
      <c r="R659" t="s">
        <v>2041</v>
      </c>
      <c r="S659" t="s">
        <v>2063</v>
      </c>
      <c r="T659" t="s">
        <v>474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5">
        <f>E660/D660</f>
        <v>0.60064638783269964</v>
      </c>
      <c r="H660" s="6">
        <f>AVERAGE(E660/I660,FALSE)</f>
        <v>40.505128205128209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0">
        <f>(((L660/60)/60)/24)+DATE(1970,1,1)</f>
        <v>42246.208333333328</v>
      </c>
      <c r="O660" s="10">
        <f>(((M660/60)/60)/24)+DATE(1970,1,1)</f>
        <v>42269.208333333328</v>
      </c>
      <c r="P660" t="b">
        <v>0</v>
      </c>
      <c r="Q660" t="b">
        <v>0</v>
      </c>
      <c r="R660" t="s">
        <v>2035</v>
      </c>
      <c r="S660" t="s">
        <v>2036</v>
      </c>
      <c r="T660" t="s">
        <v>23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5">
        <f>E661/D661</f>
        <v>0.47232808616404309</v>
      </c>
      <c r="H661" s="6">
        <f>AVERAGE(E661/I661,FALSE)</f>
        <v>38.006666666666668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0">
        <f>(((L661/60)/60)/24)+DATE(1970,1,1)</f>
        <v>40570.25</v>
      </c>
      <c r="O661" s="10">
        <f>(((M661/60)/60)/24)+DATE(1970,1,1)</f>
        <v>40571.25</v>
      </c>
      <c r="P661" t="b">
        <v>0</v>
      </c>
      <c r="Q661" t="b">
        <v>0</v>
      </c>
      <c r="R661" t="s">
        <v>2041</v>
      </c>
      <c r="S661" t="s">
        <v>2042</v>
      </c>
      <c r="T661" t="s">
        <v>42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5">
        <f>E662/D662</f>
        <v>0.81736263736263737</v>
      </c>
      <c r="H662" s="6">
        <f>AVERAGE(E662/I662,FALSE)</f>
        <v>48.298701298701296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0">
        <f>(((L662/60)/60)/24)+DATE(1970,1,1)</f>
        <v>42237.208333333328</v>
      </c>
      <c r="O662" s="10">
        <f>(((M662/60)/60)/24)+DATE(1970,1,1)</f>
        <v>42246.208333333328</v>
      </c>
      <c r="P662" t="b">
        <v>1</v>
      </c>
      <c r="Q662" t="b">
        <v>0</v>
      </c>
      <c r="R662" t="s">
        <v>2039</v>
      </c>
      <c r="S662" t="s">
        <v>2040</v>
      </c>
      <c r="T662" t="s">
        <v>33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5">
        <f>E663/D663</f>
        <v>0.54187265917603</v>
      </c>
      <c r="H663" s="6">
        <f>AVERAGE(E663/I663,FALSE)</f>
        <v>38.478723404255319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0">
        <f>(((L663/60)/60)/24)+DATE(1970,1,1)</f>
        <v>40996.208333333336</v>
      </c>
      <c r="O663" s="10">
        <f>(((M663/60)/60)/24)+DATE(1970,1,1)</f>
        <v>41026.208333333336</v>
      </c>
      <c r="P663" t="b">
        <v>0</v>
      </c>
      <c r="Q663" t="b">
        <v>0</v>
      </c>
      <c r="R663" t="s">
        <v>2035</v>
      </c>
      <c r="S663" t="s">
        <v>2058</v>
      </c>
      <c r="T663" t="s">
        <v>159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5">
        <f>E664/D664</f>
        <v>0.97868131868131869</v>
      </c>
      <c r="H664" s="6">
        <f>AVERAGE(E664/I664,FALSE)</f>
        <v>33.992366412213741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0">
        <f>(((L664/60)/60)/24)+DATE(1970,1,1)</f>
        <v>43443.25</v>
      </c>
      <c r="O664" s="10">
        <f>(((M664/60)/60)/24)+DATE(1970,1,1)</f>
        <v>43447.25</v>
      </c>
      <c r="P664" t="b">
        <v>0</v>
      </c>
      <c r="Q664" t="b">
        <v>0</v>
      </c>
      <c r="R664" t="s">
        <v>2039</v>
      </c>
      <c r="S664" t="s">
        <v>2040</v>
      </c>
      <c r="T664" t="s">
        <v>33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5">
        <f>E665/D665</f>
        <v>0.77239999999999998</v>
      </c>
      <c r="H665" s="6">
        <f>AVERAGE(E665/I665,FALSE)</f>
        <v>44.390804597701148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0">
        <f>(((L665/60)/60)/24)+DATE(1970,1,1)</f>
        <v>40458.208333333336</v>
      </c>
      <c r="O665" s="10">
        <f>(((M665/60)/60)/24)+DATE(1970,1,1)</f>
        <v>40481.208333333336</v>
      </c>
      <c r="P665" t="b">
        <v>0</v>
      </c>
      <c r="Q665" t="b">
        <v>0</v>
      </c>
      <c r="R665" t="s">
        <v>2039</v>
      </c>
      <c r="S665" t="s">
        <v>2040</v>
      </c>
      <c r="T665" t="s">
        <v>33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5">
        <f>E666/D666</f>
        <v>0.33464735516372796</v>
      </c>
      <c r="H666" s="6">
        <f>AVERAGE(E666/I666,FALSE)</f>
        <v>12.498118532455315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0">
        <f>(((L666/60)/60)/24)+DATE(1970,1,1)</f>
        <v>40959.25</v>
      </c>
      <c r="O666" s="10">
        <f>(((M666/60)/60)/24)+DATE(1970,1,1)</f>
        <v>40969.25</v>
      </c>
      <c r="P666" t="b">
        <v>0</v>
      </c>
      <c r="Q666" t="b">
        <v>0</v>
      </c>
      <c r="R666" t="s">
        <v>2035</v>
      </c>
      <c r="S666" t="s">
        <v>2058</v>
      </c>
      <c r="T666" t="s">
        <v>159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5">
        <f>E667/D667</f>
        <v>2.3958823529411766</v>
      </c>
      <c r="H667" s="6">
        <f>AVERAGE(E667/I667,FALSE)</f>
        <v>22.461397058823529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0">
        <f>(((L667/60)/60)/24)+DATE(1970,1,1)</f>
        <v>40733.208333333336</v>
      </c>
      <c r="O667" s="10">
        <f>(((M667/60)/60)/24)+DATE(1970,1,1)</f>
        <v>40747.208333333336</v>
      </c>
      <c r="P667" t="b">
        <v>0</v>
      </c>
      <c r="Q667" t="b">
        <v>1</v>
      </c>
      <c r="R667" t="s">
        <v>2041</v>
      </c>
      <c r="S667" t="s">
        <v>2042</v>
      </c>
      <c r="T667" t="s">
        <v>42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5">
        <f>E668/D668</f>
        <v>0.64032258064516134</v>
      </c>
      <c r="H668" s="6">
        <f>AVERAGE(E668/I668,FALSE)</f>
        <v>39.700000000000003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0">
        <f>(((L668/60)/60)/24)+DATE(1970,1,1)</f>
        <v>41516.208333333336</v>
      </c>
      <c r="O668" s="10">
        <f>(((M668/60)/60)/24)+DATE(1970,1,1)</f>
        <v>41522.208333333336</v>
      </c>
      <c r="P668" t="b">
        <v>0</v>
      </c>
      <c r="Q668" t="b">
        <v>1</v>
      </c>
      <c r="R668" t="s">
        <v>2039</v>
      </c>
      <c r="S668" t="s">
        <v>2040</v>
      </c>
      <c r="T668" t="s">
        <v>33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5">
        <f>E669/D669</f>
        <v>1.7615942028985507</v>
      </c>
      <c r="H669" s="6">
        <f>AVERAGE(E669/I669,FALSE)</f>
        <v>14.504773269689737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0">
        <f>(((L669/60)/60)/24)+DATE(1970,1,1)</f>
        <v>41892.208333333336</v>
      </c>
      <c r="O669" s="10">
        <f>(((M669/60)/60)/24)+DATE(1970,1,1)</f>
        <v>41901.208333333336</v>
      </c>
      <c r="P669" t="b">
        <v>0</v>
      </c>
      <c r="Q669" t="b">
        <v>0</v>
      </c>
      <c r="R669" t="s">
        <v>2064</v>
      </c>
      <c r="S669" t="s">
        <v>2065</v>
      </c>
      <c r="T669" t="s">
        <v>1029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5">
        <f>E670/D670</f>
        <v>0.20338181818181819</v>
      </c>
      <c r="H670" s="6">
        <f>AVERAGE(E670/I670,FALSE)</f>
        <v>36.796052631578945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0">
        <f>(((L670/60)/60)/24)+DATE(1970,1,1)</f>
        <v>41122.208333333336</v>
      </c>
      <c r="O670" s="10">
        <f>(((M670/60)/60)/24)+DATE(1970,1,1)</f>
        <v>41134.208333333336</v>
      </c>
      <c r="P670" t="b">
        <v>0</v>
      </c>
      <c r="Q670" t="b">
        <v>0</v>
      </c>
      <c r="R670" t="s">
        <v>2039</v>
      </c>
      <c r="S670" t="s">
        <v>2040</v>
      </c>
      <c r="T670" t="s">
        <v>33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5">
        <f>E671/D671</f>
        <v>3.5864754098360656</v>
      </c>
      <c r="H671" s="6">
        <f>AVERAGE(E671/I671,FALSE)</f>
        <v>53.985194324491054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0">
        <f>(((L671/60)/60)/24)+DATE(1970,1,1)</f>
        <v>42912.208333333328</v>
      </c>
      <c r="O671" s="10">
        <f>(((M671/60)/60)/24)+DATE(1970,1,1)</f>
        <v>42921.208333333328</v>
      </c>
      <c r="P671" t="b">
        <v>0</v>
      </c>
      <c r="Q671" t="b">
        <v>0</v>
      </c>
      <c r="R671" t="s">
        <v>2039</v>
      </c>
      <c r="S671" t="s">
        <v>2040</v>
      </c>
      <c r="T671" t="s">
        <v>33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5">
        <f>E672/D672</f>
        <v>4.6885802469135802</v>
      </c>
      <c r="H672" s="6">
        <f>AVERAGE(E672/I672,FALSE)</f>
        <v>34.493642143505902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0">
        <f>(((L672/60)/60)/24)+DATE(1970,1,1)</f>
        <v>42425.25</v>
      </c>
      <c r="O672" s="10">
        <f>(((M672/60)/60)/24)+DATE(1970,1,1)</f>
        <v>42437.25</v>
      </c>
      <c r="P672" t="b">
        <v>0</v>
      </c>
      <c r="Q672" t="b">
        <v>0</v>
      </c>
      <c r="R672" t="s">
        <v>2035</v>
      </c>
      <c r="S672" t="s">
        <v>2045</v>
      </c>
      <c r="T672" t="s">
        <v>60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5">
        <f>E673/D673</f>
        <v>1.220563524590164</v>
      </c>
      <c r="H673" s="6">
        <f>AVERAGE(E673/I673,FALSE)</f>
        <v>55.511183597390492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0">
        <f>(((L673/60)/60)/24)+DATE(1970,1,1)</f>
        <v>40390.208333333336</v>
      </c>
      <c r="O673" s="10">
        <f>(((M673/60)/60)/24)+DATE(1970,1,1)</f>
        <v>40394.208333333336</v>
      </c>
      <c r="P673" t="b">
        <v>0</v>
      </c>
      <c r="Q673" t="b">
        <v>1</v>
      </c>
      <c r="R673" t="s">
        <v>2039</v>
      </c>
      <c r="S673" t="s">
        <v>2040</v>
      </c>
      <c r="T673" t="s">
        <v>33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5">
        <f>E674/D674</f>
        <v>0.55931783729156137</v>
      </c>
      <c r="H674" s="6">
        <f>AVERAGE(E674/I674,FALSE)</f>
        <v>12.498757904245709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0">
        <f>(((L674/60)/60)/24)+DATE(1970,1,1)</f>
        <v>43180.208333333328</v>
      </c>
      <c r="O674" s="10">
        <f>(((M674/60)/60)/24)+DATE(1970,1,1)</f>
        <v>43190.208333333328</v>
      </c>
      <c r="P674" t="b">
        <v>0</v>
      </c>
      <c r="Q674" t="b">
        <v>0</v>
      </c>
      <c r="R674" t="s">
        <v>2039</v>
      </c>
      <c r="S674" t="s">
        <v>2040</v>
      </c>
      <c r="T674" t="s">
        <v>33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5">
        <f>E675/D675</f>
        <v>0.43660714285714286</v>
      </c>
      <c r="H675" s="6">
        <f>AVERAGE(E675/I675,FALSE)</f>
        <v>21.077586206896552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0">
        <f>(((L675/60)/60)/24)+DATE(1970,1,1)</f>
        <v>42475.208333333328</v>
      </c>
      <c r="O675" s="10">
        <f>(((M675/60)/60)/24)+DATE(1970,1,1)</f>
        <v>42496.208333333328</v>
      </c>
      <c r="P675" t="b">
        <v>0</v>
      </c>
      <c r="Q675" t="b">
        <v>0</v>
      </c>
      <c r="R675" t="s">
        <v>2035</v>
      </c>
      <c r="S675" t="s">
        <v>2045</v>
      </c>
      <c r="T675" t="s">
        <v>60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5">
        <f>E676/D676</f>
        <v>0.33538371411833628</v>
      </c>
      <c r="H676" s="6">
        <f>AVERAGE(E676/I676,FALSE)</f>
        <v>23.501642036124796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0">
        <f>(((L676/60)/60)/24)+DATE(1970,1,1)</f>
        <v>40774.208333333336</v>
      </c>
      <c r="O676" s="10">
        <f>(((M676/60)/60)/24)+DATE(1970,1,1)</f>
        <v>40821.208333333336</v>
      </c>
      <c r="P676" t="b">
        <v>0</v>
      </c>
      <c r="Q676" t="b">
        <v>0</v>
      </c>
      <c r="R676" t="s">
        <v>2054</v>
      </c>
      <c r="S676" t="s">
        <v>2055</v>
      </c>
      <c r="T676" t="s">
        <v>122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5">
        <f>E677/D677</f>
        <v>1.2297938144329896</v>
      </c>
      <c r="H677" s="6">
        <f>AVERAGE(E677/I677,FALSE)</f>
        <v>18.01963746223565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0">
        <f>(((L677/60)/60)/24)+DATE(1970,1,1)</f>
        <v>43719.208333333328</v>
      </c>
      <c r="O677" s="10">
        <f>(((M677/60)/60)/24)+DATE(1970,1,1)</f>
        <v>43726.208333333328</v>
      </c>
      <c r="P677" t="b">
        <v>0</v>
      </c>
      <c r="Q677" t="b">
        <v>0</v>
      </c>
      <c r="R677" t="s">
        <v>2064</v>
      </c>
      <c r="S677" t="s">
        <v>2065</v>
      </c>
      <c r="T677" t="s">
        <v>1029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5">
        <f>E678/D678</f>
        <v>1.8974959871589085</v>
      </c>
      <c r="H678" s="6">
        <f>AVERAGE(E678/I678,FALSE)</f>
        <v>50.518803418803422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0">
        <f>(((L678/60)/60)/24)+DATE(1970,1,1)</f>
        <v>41178.208333333336</v>
      </c>
      <c r="O678" s="10">
        <f>(((M678/60)/60)/24)+DATE(1970,1,1)</f>
        <v>41187.208333333336</v>
      </c>
      <c r="P678" t="b">
        <v>0</v>
      </c>
      <c r="Q678" t="b">
        <v>0</v>
      </c>
      <c r="R678" t="s">
        <v>2054</v>
      </c>
      <c r="S678" t="s">
        <v>2055</v>
      </c>
      <c r="T678" t="s">
        <v>122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5">
        <f>E679/D679</f>
        <v>0.83622641509433959</v>
      </c>
      <c r="H679" s="6">
        <f>AVERAGE(E679/I679,FALSE)</f>
        <v>19.963963963963963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0">
        <f>(((L679/60)/60)/24)+DATE(1970,1,1)</f>
        <v>42561.208333333328</v>
      </c>
      <c r="O679" s="10">
        <f>(((M679/60)/60)/24)+DATE(1970,1,1)</f>
        <v>42611.208333333328</v>
      </c>
      <c r="P679" t="b">
        <v>0</v>
      </c>
      <c r="Q679" t="b">
        <v>0</v>
      </c>
      <c r="R679" t="s">
        <v>2047</v>
      </c>
      <c r="S679" t="s">
        <v>2053</v>
      </c>
      <c r="T679" t="s">
        <v>119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5">
        <f>E680/D680</f>
        <v>0.17968844221105529</v>
      </c>
      <c r="H680" s="6">
        <f>AVERAGE(E680/I680,FALSE)</f>
        <v>41.579069767441858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0">
        <f>(((L680/60)/60)/24)+DATE(1970,1,1)</f>
        <v>43484.25</v>
      </c>
      <c r="O680" s="10">
        <f>(((M680/60)/60)/24)+DATE(1970,1,1)</f>
        <v>43486.25</v>
      </c>
      <c r="P680" t="b">
        <v>0</v>
      </c>
      <c r="Q680" t="b">
        <v>0</v>
      </c>
      <c r="R680" t="s">
        <v>2041</v>
      </c>
      <c r="S680" t="s">
        <v>2044</v>
      </c>
      <c r="T680" t="s">
        <v>53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5">
        <f>E681/D681</f>
        <v>10.365</v>
      </c>
      <c r="H681" s="6">
        <f>AVERAGE(E681/I681,FALSE)</f>
        <v>19.987603305785125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0">
        <f>(((L681/60)/60)/24)+DATE(1970,1,1)</f>
        <v>43756.208333333328</v>
      </c>
      <c r="O681" s="10">
        <f>(((M681/60)/60)/24)+DATE(1970,1,1)</f>
        <v>43761.208333333328</v>
      </c>
      <c r="P681" t="b">
        <v>0</v>
      </c>
      <c r="Q681" t="b">
        <v>1</v>
      </c>
      <c r="R681" t="s">
        <v>2033</v>
      </c>
      <c r="S681" t="s">
        <v>2034</v>
      </c>
      <c r="T681" t="s">
        <v>17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5">
        <f>E682/D682</f>
        <v>0.97405219780219776</v>
      </c>
      <c r="H682" s="6">
        <f>AVERAGE(E682/I682,FALSE)</f>
        <v>23.996954314720814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0">
        <f>(((L682/60)/60)/24)+DATE(1970,1,1)</f>
        <v>43813.25</v>
      </c>
      <c r="O682" s="10">
        <f>(((M682/60)/60)/24)+DATE(1970,1,1)</f>
        <v>43815.25</v>
      </c>
      <c r="P682" t="b">
        <v>0</v>
      </c>
      <c r="Q682" t="b">
        <v>1</v>
      </c>
      <c r="R682" t="s">
        <v>2050</v>
      </c>
      <c r="S682" t="s">
        <v>2061</v>
      </c>
      <c r="T682" t="s">
        <v>292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5">
        <f>E683/D683</f>
        <v>0.86386203150461705</v>
      </c>
      <c r="H683" s="6">
        <f>AVERAGE(E683/I683,FALSE)</f>
        <v>47.989438744719372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0">
        <f>(((L683/60)/60)/24)+DATE(1970,1,1)</f>
        <v>40898.25</v>
      </c>
      <c r="O683" s="10">
        <f>(((M683/60)/60)/24)+DATE(1970,1,1)</f>
        <v>40904.25</v>
      </c>
      <c r="P683" t="b">
        <v>0</v>
      </c>
      <c r="Q683" t="b">
        <v>0</v>
      </c>
      <c r="R683" t="s">
        <v>2039</v>
      </c>
      <c r="S683" t="s">
        <v>2040</v>
      </c>
      <c r="T683" t="s">
        <v>33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5">
        <f>E684/D684</f>
        <v>1.5016666666666667</v>
      </c>
      <c r="H684" s="6">
        <f>AVERAGE(E684/I684,FALSE)</f>
        <v>39.364077669902912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0">
        <f>(((L684/60)/60)/24)+DATE(1970,1,1)</f>
        <v>41619.25</v>
      </c>
      <c r="O684" s="10">
        <f>(((M684/60)/60)/24)+DATE(1970,1,1)</f>
        <v>41628.25</v>
      </c>
      <c r="P684" t="b">
        <v>0</v>
      </c>
      <c r="Q684" t="b">
        <v>0</v>
      </c>
      <c r="R684" t="s">
        <v>2039</v>
      </c>
      <c r="S684" t="s">
        <v>2040</v>
      </c>
      <c r="T684" t="s">
        <v>33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5">
        <f>E685/D685</f>
        <v>3.5843478260869563</v>
      </c>
      <c r="H685" s="6">
        <f>AVERAGE(E685/I685,FALSE)</f>
        <v>28.040816326530614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0">
        <f>(((L685/60)/60)/24)+DATE(1970,1,1)</f>
        <v>43359.208333333328</v>
      </c>
      <c r="O685" s="10">
        <f>(((M685/60)/60)/24)+DATE(1970,1,1)</f>
        <v>43361.208333333328</v>
      </c>
      <c r="P685" t="b">
        <v>0</v>
      </c>
      <c r="Q685" t="b">
        <v>0</v>
      </c>
      <c r="R685" t="s">
        <v>2039</v>
      </c>
      <c r="S685" t="s">
        <v>2040</v>
      </c>
      <c r="T685" t="s">
        <v>33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5">
        <f>E686/D686</f>
        <v>5.4285714285714288</v>
      </c>
      <c r="H686" s="6">
        <f>AVERAGE(E686/I686,FALSE)</f>
        <v>34.545454545454547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0">
        <f>(((L686/60)/60)/24)+DATE(1970,1,1)</f>
        <v>40358.208333333336</v>
      </c>
      <c r="O686" s="10">
        <f>(((M686/60)/60)/24)+DATE(1970,1,1)</f>
        <v>40378.208333333336</v>
      </c>
      <c r="P686" t="b">
        <v>0</v>
      </c>
      <c r="Q686" t="b">
        <v>0</v>
      </c>
      <c r="R686" t="s">
        <v>2047</v>
      </c>
      <c r="S686" t="s">
        <v>2048</v>
      </c>
      <c r="T686" t="s">
        <v>68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5">
        <f>E687/D687</f>
        <v>0.67500714285714281</v>
      </c>
      <c r="H687" s="6">
        <f>AVERAGE(E687/I687,FALSE)</f>
        <v>51.026457883369332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0">
        <f>(((L687/60)/60)/24)+DATE(1970,1,1)</f>
        <v>42239.208333333328</v>
      </c>
      <c r="O687" s="10">
        <f>(((M687/60)/60)/24)+DATE(1970,1,1)</f>
        <v>42263.208333333328</v>
      </c>
      <c r="P687" t="b">
        <v>0</v>
      </c>
      <c r="Q687" t="b">
        <v>0</v>
      </c>
      <c r="R687" t="s">
        <v>2039</v>
      </c>
      <c r="S687" t="s">
        <v>2040</v>
      </c>
      <c r="T687" t="s">
        <v>33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5">
        <f>E688/D688</f>
        <v>1.9174666666666667</v>
      </c>
      <c r="H688" s="6">
        <f>AVERAGE(E688/I688,FALSE)</f>
        <v>53.660447761194028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0">
        <f>(((L688/60)/60)/24)+DATE(1970,1,1)</f>
        <v>43186.208333333328</v>
      </c>
      <c r="O688" s="10">
        <f>(((M688/60)/60)/24)+DATE(1970,1,1)</f>
        <v>43197.208333333328</v>
      </c>
      <c r="P688" t="b">
        <v>0</v>
      </c>
      <c r="Q688" t="b">
        <v>0</v>
      </c>
      <c r="R688" t="s">
        <v>2037</v>
      </c>
      <c r="S688" t="s">
        <v>2046</v>
      </c>
      <c r="T688" t="s">
        <v>65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5">
        <f>E689/D689</f>
        <v>9.32</v>
      </c>
      <c r="H689" s="6">
        <f>AVERAGE(E689/I689,FALSE)</f>
        <v>25.985130111524164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0">
        <f>(((L689/60)/60)/24)+DATE(1970,1,1)</f>
        <v>42806.25</v>
      </c>
      <c r="O689" s="10">
        <f>(((M689/60)/60)/24)+DATE(1970,1,1)</f>
        <v>42809.208333333328</v>
      </c>
      <c r="P689" t="b">
        <v>0</v>
      </c>
      <c r="Q689" t="b">
        <v>0</v>
      </c>
      <c r="R689" t="s">
        <v>2039</v>
      </c>
      <c r="S689" t="s">
        <v>2040</v>
      </c>
      <c r="T689" t="s">
        <v>33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5">
        <f>E690/D690</f>
        <v>4.2927586206896553</v>
      </c>
      <c r="H690" s="6">
        <f>AVERAGE(E690/I690,FALSE)</f>
        <v>35.568571428571431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0">
        <f>(((L690/60)/60)/24)+DATE(1970,1,1)</f>
        <v>43475.25</v>
      </c>
      <c r="O690" s="10">
        <f>(((M690/60)/60)/24)+DATE(1970,1,1)</f>
        <v>43491.25</v>
      </c>
      <c r="P690" t="b">
        <v>0</v>
      </c>
      <c r="Q690" t="b">
        <v>1</v>
      </c>
      <c r="R690" t="s">
        <v>2041</v>
      </c>
      <c r="S690" t="s">
        <v>2060</v>
      </c>
      <c r="T690" t="s">
        <v>269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5">
        <f>E691/D691</f>
        <v>1.0065753424657535</v>
      </c>
      <c r="H691" s="6">
        <f>AVERAGE(E691/I691,FALSE)</f>
        <v>53.246376811594203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0">
        <f>(((L691/60)/60)/24)+DATE(1970,1,1)</f>
        <v>41576.208333333336</v>
      </c>
      <c r="O691" s="10">
        <f>(((M691/60)/60)/24)+DATE(1970,1,1)</f>
        <v>41588.25</v>
      </c>
      <c r="P691" t="b">
        <v>0</v>
      </c>
      <c r="Q691" t="b">
        <v>0</v>
      </c>
      <c r="R691" t="s">
        <v>2037</v>
      </c>
      <c r="S691" t="s">
        <v>2038</v>
      </c>
      <c r="T691" t="s">
        <v>28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5">
        <f>E692/D692</f>
        <v>2.266111111111111</v>
      </c>
      <c r="H692" s="6">
        <f>AVERAGE(E692/I692,FALSE)</f>
        <v>21.46842105263158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0">
        <f>(((L692/60)/60)/24)+DATE(1970,1,1)</f>
        <v>40874.25</v>
      </c>
      <c r="O692" s="10">
        <f>(((M692/60)/60)/24)+DATE(1970,1,1)</f>
        <v>40880.25</v>
      </c>
      <c r="P692" t="b">
        <v>0</v>
      </c>
      <c r="Q692" t="b">
        <v>1</v>
      </c>
      <c r="R692" t="s">
        <v>2041</v>
      </c>
      <c r="S692" t="s">
        <v>2042</v>
      </c>
      <c r="T692" t="s">
        <v>42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5">
        <f>E693/D693</f>
        <v>1.4238</v>
      </c>
      <c r="H693" s="6">
        <f>AVERAGE(E693/I693,FALSE)</f>
        <v>15.018987341772151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0">
        <f>(((L693/60)/60)/24)+DATE(1970,1,1)</f>
        <v>41185.208333333336</v>
      </c>
      <c r="O693" s="10">
        <f>(((M693/60)/60)/24)+DATE(1970,1,1)</f>
        <v>41202.208333333336</v>
      </c>
      <c r="P693" t="b">
        <v>1</v>
      </c>
      <c r="Q693" t="b">
        <v>1</v>
      </c>
      <c r="R693" t="s">
        <v>2041</v>
      </c>
      <c r="S693" t="s">
        <v>2042</v>
      </c>
      <c r="T693" t="s">
        <v>42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5">
        <f>E694/D694</f>
        <v>0.90633333333333332</v>
      </c>
      <c r="H694" s="6">
        <f>AVERAGE(E694/I694,FALSE)</f>
        <v>35.311688311688314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0">
        <f>(((L694/60)/60)/24)+DATE(1970,1,1)</f>
        <v>43655.208333333328</v>
      </c>
      <c r="O694" s="10">
        <f>(((M694/60)/60)/24)+DATE(1970,1,1)</f>
        <v>43673.208333333328</v>
      </c>
      <c r="P694" t="b">
        <v>0</v>
      </c>
      <c r="Q694" t="b">
        <v>0</v>
      </c>
      <c r="R694" t="s">
        <v>2035</v>
      </c>
      <c r="S694" t="s">
        <v>2036</v>
      </c>
      <c r="T694" t="s">
        <v>23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5">
        <f>E695/D695</f>
        <v>0.63966740576496672</v>
      </c>
      <c r="H695" s="6">
        <f>AVERAGE(E695/I695,FALSE)</f>
        <v>33.008009153318078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0">
        <f>(((L695/60)/60)/24)+DATE(1970,1,1)</f>
        <v>43025.208333333328</v>
      </c>
      <c r="O695" s="10">
        <f>(((M695/60)/60)/24)+DATE(1970,1,1)</f>
        <v>43042.208333333328</v>
      </c>
      <c r="P695" t="b">
        <v>0</v>
      </c>
      <c r="Q695" t="b">
        <v>0</v>
      </c>
      <c r="R695" t="s">
        <v>2039</v>
      </c>
      <c r="S695" t="s">
        <v>2040</v>
      </c>
      <c r="T695" t="s">
        <v>33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5">
        <f>E696/D696</f>
        <v>0.84131868131868137</v>
      </c>
      <c r="H696" s="6">
        <f>AVERAGE(E696/I696,FALSE)</f>
        <v>48.455696202531648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0">
        <f>(((L696/60)/60)/24)+DATE(1970,1,1)</f>
        <v>43066.25</v>
      </c>
      <c r="O696" s="10">
        <f>(((M696/60)/60)/24)+DATE(1970,1,1)</f>
        <v>43103.25</v>
      </c>
      <c r="P696" t="b">
        <v>0</v>
      </c>
      <c r="Q696" t="b">
        <v>0</v>
      </c>
      <c r="R696" t="s">
        <v>2039</v>
      </c>
      <c r="S696" t="s">
        <v>2040</v>
      </c>
      <c r="T696" t="s">
        <v>33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5">
        <f>E697/D697</f>
        <v>1.3393478260869565</v>
      </c>
      <c r="H697" s="6">
        <f>AVERAGE(E697/I697,FALSE)</f>
        <v>31.433673469387756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0">
        <f>(((L697/60)/60)/24)+DATE(1970,1,1)</f>
        <v>42322.25</v>
      </c>
      <c r="O697" s="10">
        <f>(((M697/60)/60)/24)+DATE(1970,1,1)</f>
        <v>42338.25</v>
      </c>
      <c r="P697" t="b">
        <v>1</v>
      </c>
      <c r="Q697" t="b">
        <v>0</v>
      </c>
      <c r="R697" t="s">
        <v>2035</v>
      </c>
      <c r="S697" t="s">
        <v>2036</v>
      </c>
      <c r="T697" t="s">
        <v>23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5">
        <f>E698/D698</f>
        <v>0.59042047531992692</v>
      </c>
      <c r="H698" s="6">
        <f>AVERAGE(E698/I698,FALSE)</f>
        <v>54.492688413948258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0">
        <f>(((L698/60)/60)/24)+DATE(1970,1,1)</f>
        <v>42114.208333333328</v>
      </c>
      <c r="O698" s="10">
        <f>(((M698/60)/60)/24)+DATE(1970,1,1)</f>
        <v>42115.208333333328</v>
      </c>
      <c r="P698" t="b">
        <v>0</v>
      </c>
      <c r="Q698" t="b">
        <v>1</v>
      </c>
      <c r="R698" t="s">
        <v>2039</v>
      </c>
      <c r="S698" t="s">
        <v>2040</v>
      </c>
      <c r="T698" t="s">
        <v>33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5">
        <f>E699/D699</f>
        <v>1.5280062063615205</v>
      </c>
      <c r="H699" s="6">
        <f>AVERAGE(E699/I699,FALSE)</f>
        <v>13.499657299520219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0">
        <f>(((L699/60)/60)/24)+DATE(1970,1,1)</f>
        <v>43190.208333333328</v>
      </c>
      <c r="O699" s="10">
        <f>(((M699/60)/60)/24)+DATE(1970,1,1)</f>
        <v>43192.208333333328</v>
      </c>
      <c r="P699" t="b">
        <v>0</v>
      </c>
      <c r="Q699" t="b">
        <v>0</v>
      </c>
      <c r="R699" t="s">
        <v>2035</v>
      </c>
      <c r="S699" t="s">
        <v>2043</v>
      </c>
      <c r="T699" t="s">
        <v>50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5">
        <f>E700/D700</f>
        <v>4.466912114014252</v>
      </c>
      <c r="H700" s="6">
        <f>AVERAGE(E700/I700,FALSE)</f>
        <v>32.502073971655719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0">
        <f>(((L700/60)/60)/24)+DATE(1970,1,1)</f>
        <v>40871.25</v>
      </c>
      <c r="O700" s="10">
        <f>(((M700/60)/60)/24)+DATE(1970,1,1)</f>
        <v>40885.25</v>
      </c>
      <c r="P700" t="b">
        <v>0</v>
      </c>
      <c r="Q700" t="b">
        <v>0</v>
      </c>
      <c r="R700" t="s">
        <v>2037</v>
      </c>
      <c r="S700" t="s">
        <v>2046</v>
      </c>
      <c r="T700" t="s">
        <v>65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5">
        <f>E701/D701</f>
        <v>0.8439189189189189</v>
      </c>
      <c r="H701" s="6">
        <f>AVERAGE(E701/I701,FALSE)</f>
        <v>55.758928571428569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0">
        <f>(((L701/60)/60)/24)+DATE(1970,1,1)</f>
        <v>43641.208333333328</v>
      </c>
      <c r="O701" s="10">
        <f>(((M701/60)/60)/24)+DATE(1970,1,1)</f>
        <v>43642.208333333328</v>
      </c>
      <c r="P701" t="b">
        <v>0</v>
      </c>
      <c r="Q701" t="b">
        <v>0</v>
      </c>
      <c r="R701" t="s">
        <v>2041</v>
      </c>
      <c r="S701" t="s">
        <v>2044</v>
      </c>
      <c r="T701" t="s">
        <v>53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5">
        <f>E702/D702</f>
        <v>0.03</v>
      </c>
      <c r="H702" s="6">
        <f>AVERAGE(E702/I702,FALSE)</f>
        <v>1.5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0">
        <f>(((L702/60)/60)/24)+DATE(1970,1,1)</f>
        <v>40203.25</v>
      </c>
      <c r="O702" s="10">
        <f>(((M702/60)/60)/24)+DATE(1970,1,1)</f>
        <v>40218.25</v>
      </c>
      <c r="P702" t="b">
        <v>0</v>
      </c>
      <c r="Q702" t="b">
        <v>0</v>
      </c>
      <c r="R702" t="s">
        <v>2037</v>
      </c>
      <c r="S702" t="s">
        <v>2046</v>
      </c>
      <c r="T702" t="s">
        <v>65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5">
        <f>E703/D703</f>
        <v>1.7502692307692307</v>
      </c>
      <c r="H703" s="6">
        <f>AVERAGE(E703/I703,FALSE)</f>
        <v>55.496341463414637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0">
        <f>(((L703/60)/60)/24)+DATE(1970,1,1)</f>
        <v>40629.208333333336</v>
      </c>
      <c r="O703" s="10">
        <f>(((M703/60)/60)/24)+DATE(1970,1,1)</f>
        <v>40636.208333333336</v>
      </c>
      <c r="P703" t="b">
        <v>1</v>
      </c>
      <c r="Q703" t="b">
        <v>0</v>
      </c>
      <c r="R703" t="s">
        <v>2039</v>
      </c>
      <c r="S703" t="s">
        <v>2040</v>
      </c>
      <c r="T703" t="s">
        <v>33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5">
        <f>E704/D704</f>
        <v>0.54137931034482756</v>
      </c>
      <c r="H704" s="6">
        <f>AVERAGE(E704/I704,FALSE)</f>
        <v>28.373493975903614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0">
        <f>(((L704/60)/60)/24)+DATE(1970,1,1)</f>
        <v>41477.208333333336</v>
      </c>
      <c r="O704" s="10">
        <f>(((M704/60)/60)/24)+DATE(1970,1,1)</f>
        <v>41482.208333333336</v>
      </c>
      <c r="P704" t="b">
        <v>0</v>
      </c>
      <c r="Q704" t="b">
        <v>0</v>
      </c>
      <c r="R704" t="s">
        <v>2037</v>
      </c>
      <c r="S704" t="s">
        <v>2046</v>
      </c>
      <c r="T704" t="s">
        <v>65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5">
        <f>E705/D705</f>
        <v>3.1187381703470032</v>
      </c>
      <c r="H705" s="6">
        <f>AVERAGE(E705/I705,FALSE)</f>
        <v>48.510304219823354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0">
        <f>(((L705/60)/60)/24)+DATE(1970,1,1)</f>
        <v>41020.208333333336</v>
      </c>
      <c r="O705" s="10">
        <f>(((M705/60)/60)/24)+DATE(1970,1,1)</f>
        <v>41037.208333333336</v>
      </c>
      <c r="P705" t="b">
        <v>1</v>
      </c>
      <c r="Q705" t="b">
        <v>1</v>
      </c>
      <c r="R705" t="s">
        <v>2047</v>
      </c>
      <c r="S705" t="s">
        <v>2059</v>
      </c>
      <c r="T705" t="s">
        <v>206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5">
        <f>E706/D706</f>
        <v>1.2278160919540231</v>
      </c>
      <c r="H706" s="6">
        <f>AVERAGE(E706/I706,FALSE)</f>
        <v>46.043103448275865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0">
        <f>(((L706/60)/60)/24)+DATE(1970,1,1)</f>
        <v>42555.208333333328</v>
      </c>
      <c r="O706" s="10">
        <f>(((M706/60)/60)/24)+DATE(1970,1,1)</f>
        <v>42570.208333333328</v>
      </c>
      <c r="P706" t="b">
        <v>0</v>
      </c>
      <c r="Q706" t="b">
        <v>0</v>
      </c>
      <c r="R706" t="s">
        <v>2041</v>
      </c>
      <c r="S706" t="s">
        <v>2049</v>
      </c>
      <c r="T706" t="s">
        <v>71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5">
        <f>E707/D707</f>
        <v>0.99026517383618151</v>
      </c>
      <c r="H707" s="6">
        <f>AVERAGE(E707/I707,FALSE)</f>
        <v>41.493333333333332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0">
        <f>(((L707/60)/60)/24)+DATE(1970,1,1)</f>
        <v>41619.25</v>
      </c>
      <c r="O707" s="10">
        <f>(((M707/60)/60)/24)+DATE(1970,1,1)</f>
        <v>41623.25</v>
      </c>
      <c r="P707" t="b">
        <v>0</v>
      </c>
      <c r="Q707" t="b">
        <v>0</v>
      </c>
      <c r="R707" t="s">
        <v>2047</v>
      </c>
      <c r="S707" t="s">
        <v>2048</v>
      </c>
      <c r="T707" t="s">
        <v>68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5">
        <f>E708/D708</f>
        <v>1.278468634686347</v>
      </c>
      <c r="H708" s="6">
        <f>AVERAGE(E708/I708,FALSE)</f>
        <v>51.518959107806694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0">
        <f>(((L708/60)/60)/24)+DATE(1970,1,1)</f>
        <v>43471.25</v>
      </c>
      <c r="O708" s="10">
        <f>(((M708/60)/60)/24)+DATE(1970,1,1)</f>
        <v>43479.25</v>
      </c>
      <c r="P708" t="b">
        <v>0</v>
      </c>
      <c r="Q708" t="b">
        <v>1</v>
      </c>
      <c r="R708" t="s">
        <v>2037</v>
      </c>
      <c r="S708" t="s">
        <v>2038</v>
      </c>
      <c r="T708" t="s">
        <v>28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5">
        <f>E709/D709</f>
        <v>1.5861643835616439</v>
      </c>
      <c r="H709" s="6">
        <f>AVERAGE(E709/I709,FALSE)</f>
        <v>34.461309523809526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0">
        <f>(((L709/60)/60)/24)+DATE(1970,1,1)</f>
        <v>43442.25</v>
      </c>
      <c r="O709" s="10">
        <f>(((M709/60)/60)/24)+DATE(1970,1,1)</f>
        <v>43478.25</v>
      </c>
      <c r="P709" t="b">
        <v>0</v>
      </c>
      <c r="Q709" t="b">
        <v>0</v>
      </c>
      <c r="R709" t="s">
        <v>2041</v>
      </c>
      <c r="S709" t="s">
        <v>2044</v>
      </c>
      <c r="T709" t="s">
        <v>53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5">
        <f>E710/D710</f>
        <v>7.0705882352941174</v>
      </c>
      <c r="H710" s="6">
        <f>AVERAGE(E710/I710,FALSE)</f>
        <v>43.868613138686129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0">
        <f>(((L710/60)/60)/24)+DATE(1970,1,1)</f>
        <v>42877.208333333328</v>
      </c>
      <c r="O710" s="10">
        <f>(((M710/60)/60)/24)+DATE(1970,1,1)</f>
        <v>42887.208333333328</v>
      </c>
      <c r="P710" t="b">
        <v>0</v>
      </c>
      <c r="Q710" t="b">
        <v>0</v>
      </c>
      <c r="R710" t="s">
        <v>2039</v>
      </c>
      <c r="S710" t="s">
        <v>2040</v>
      </c>
      <c r="T710" t="s">
        <v>33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5">
        <f>E711/D711</f>
        <v>1.4238775510204082</v>
      </c>
      <c r="H711" s="6">
        <f>AVERAGE(E711/I711,FALSE)</f>
        <v>37.51075268817204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0">
        <f>(((L711/60)/60)/24)+DATE(1970,1,1)</f>
        <v>41018.208333333336</v>
      </c>
      <c r="O711" s="10">
        <f>(((M711/60)/60)/24)+DATE(1970,1,1)</f>
        <v>41025.208333333336</v>
      </c>
      <c r="P711" t="b">
        <v>0</v>
      </c>
      <c r="Q711" t="b">
        <v>0</v>
      </c>
      <c r="R711" t="s">
        <v>2039</v>
      </c>
      <c r="S711" t="s">
        <v>2040</v>
      </c>
      <c r="T711" t="s">
        <v>33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5">
        <f>E712/D712</f>
        <v>1.4786046511627906</v>
      </c>
      <c r="H712" s="6">
        <f>AVERAGE(E712/I712,FALSE)</f>
        <v>25.431999999999999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0">
        <f>(((L712/60)/60)/24)+DATE(1970,1,1)</f>
        <v>43295.208333333328</v>
      </c>
      <c r="O712" s="10">
        <f>(((M712/60)/60)/24)+DATE(1970,1,1)</f>
        <v>43302.208333333328</v>
      </c>
      <c r="P712" t="b">
        <v>0</v>
      </c>
      <c r="Q712" t="b">
        <v>1</v>
      </c>
      <c r="R712" t="s">
        <v>2039</v>
      </c>
      <c r="S712" t="s">
        <v>2040</v>
      </c>
      <c r="T712" t="s">
        <v>33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5">
        <f>E713/D713</f>
        <v>0.20322580645161289</v>
      </c>
      <c r="H713" s="6">
        <f>AVERAGE(E713/I713,FALSE)</f>
        <v>45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0">
        <f>(((L713/60)/60)/24)+DATE(1970,1,1)</f>
        <v>42393.25</v>
      </c>
      <c r="O713" s="10">
        <f>(((M713/60)/60)/24)+DATE(1970,1,1)</f>
        <v>42395.25</v>
      </c>
      <c r="P713" t="b">
        <v>1</v>
      </c>
      <c r="Q713" t="b">
        <v>1</v>
      </c>
      <c r="R713" t="s">
        <v>2039</v>
      </c>
      <c r="S713" t="s">
        <v>2040</v>
      </c>
      <c r="T713" t="s">
        <v>33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5">
        <f>E714/D714</f>
        <v>18.40625</v>
      </c>
      <c r="H714" s="6">
        <f>AVERAGE(E714/I714,FALSE)</f>
        <v>36.448019801980195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0">
        <f>(((L714/60)/60)/24)+DATE(1970,1,1)</f>
        <v>42559.208333333328</v>
      </c>
      <c r="O714" s="10">
        <f>(((M714/60)/60)/24)+DATE(1970,1,1)</f>
        <v>42600.208333333328</v>
      </c>
      <c r="P714" t="b">
        <v>0</v>
      </c>
      <c r="Q714" t="b">
        <v>0</v>
      </c>
      <c r="R714" t="s">
        <v>2039</v>
      </c>
      <c r="S714" t="s">
        <v>2040</v>
      </c>
      <c r="T714" t="s">
        <v>33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5">
        <f>E715/D715</f>
        <v>1.6194202898550725</v>
      </c>
      <c r="H715" s="6">
        <f>AVERAGE(E715/I715,FALSE)</f>
        <v>54.242718446601941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0">
        <f>(((L715/60)/60)/24)+DATE(1970,1,1)</f>
        <v>42604.208333333328</v>
      </c>
      <c r="O715" s="10">
        <f>(((M715/60)/60)/24)+DATE(1970,1,1)</f>
        <v>42616.208333333328</v>
      </c>
      <c r="P715" t="b">
        <v>0</v>
      </c>
      <c r="Q715" t="b">
        <v>0</v>
      </c>
      <c r="R715" t="s">
        <v>2047</v>
      </c>
      <c r="S715" t="s">
        <v>2056</v>
      </c>
      <c r="T715" t="s">
        <v>133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5">
        <f>E716/D716</f>
        <v>4.7282077922077921</v>
      </c>
      <c r="H716" s="6">
        <f>AVERAGE(E716/I716,FALSE)</f>
        <v>50.990476190476187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0">
        <f>(((L716/60)/60)/24)+DATE(1970,1,1)</f>
        <v>41870.208333333336</v>
      </c>
      <c r="O716" s="10">
        <f>(((M716/60)/60)/24)+DATE(1970,1,1)</f>
        <v>41871.208333333336</v>
      </c>
      <c r="P716" t="b">
        <v>0</v>
      </c>
      <c r="Q716" t="b">
        <v>0</v>
      </c>
      <c r="R716" t="s">
        <v>2035</v>
      </c>
      <c r="S716" t="s">
        <v>2036</v>
      </c>
      <c r="T716" t="s">
        <v>23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5">
        <f>E717/D717</f>
        <v>0.24466101694915254</v>
      </c>
      <c r="H717" s="6">
        <f>AVERAGE(E717/I717,FALSE)</f>
        <v>22.004573170731707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0">
        <f>(((L717/60)/60)/24)+DATE(1970,1,1)</f>
        <v>40397.208333333336</v>
      </c>
      <c r="O717" s="10">
        <f>(((M717/60)/60)/24)+DATE(1970,1,1)</f>
        <v>40402.208333333336</v>
      </c>
      <c r="P717" t="b">
        <v>0</v>
      </c>
      <c r="Q717" t="b">
        <v>0</v>
      </c>
      <c r="R717" t="s">
        <v>2050</v>
      </c>
      <c r="S717" t="s">
        <v>2061</v>
      </c>
      <c r="T717" t="s">
        <v>292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5">
        <f>E718/D718</f>
        <v>5.1764999999999999</v>
      </c>
      <c r="H718" s="6">
        <f>AVERAGE(E718/I718,FALSE)</f>
        <v>32.971337579617831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0">
        <f>(((L718/60)/60)/24)+DATE(1970,1,1)</f>
        <v>41465.208333333336</v>
      </c>
      <c r="O718" s="10">
        <f>(((M718/60)/60)/24)+DATE(1970,1,1)</f>
        <v>41493.208333333336</v>
      </c>
      <c r="P718" t="b">
        <v>0</v>
      </c>
      <c r="Q718" t="b">
        <v>1</v>
      </c>
      <c r="R718" t="s">
        <v>2039</v>
      </c>
      <c r="S718" t="s">
        <v>2040</v>
      </c>
      <c r="T718" t="s">
        <v>33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5">
        <f>E719/D719</f>
        <v>2.4764285714285714</v>
      </c>
      <c r="H719" s="6">
        <f>AVERAGE(E719/I719,FALSE)</f>
        <v>12.493693693693693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0">
        <f>(((L719/60)/60)/24)+DATE(1970,1,1)</f>
        <v>40777.208333333336</v>
      </c>
      <c r="O719" s="10">
        <f>(((M719/60)/60)/24)+DATE(1970,1,1)</f>
        <v>40798.208333333336</v>
      </c>
      <c r="P719" t="b">
        <v>0</v>
      </c>
      <c r="Q719" t="b">
        <v>0</v>
      </c>
      <c r="R719" t="s">
        <v>2041</v>
      </c>
      <c r="S719" t="s">
        <v>2042</v>
      </c>
      <c r="T719" t="s">
        <v>42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5">
        <f>E720/D720</f>
        <v>1.0020481927710843</v>
      </c>
      <c r="H720" s="6">
        <f>AVERAGE(E720/I720,FALSE)</f>
        <v>14.001683501683502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0">
        <f>(((L720/60)/60)/24)+DATE(1970,1,1)</f>
        <v>41442.208333333336</v>
      </c>
      <c r="O720" s="10">
        <f>(((M720/60)/60)/24)+DATE(1970,1,1)</f>
        <v>41468.208333333336</v>
      </c>
      <c r="P720" t="b">
        <v>0</v>
      </c>
      <c r="Q720" t="b">
        <v>0</v>
      </c>
      <c r="R720" t="s">
        <v>2037</v>
      </c>
      <c r="S720" t="s">
        <v>2046</v>
      </c>
      <c r="T720" t="s">
        <v>65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5">
        <f>E721/D721</f>
        <v>1.53</v>
      </c>
      <c r="H721" s="6">
        <f>AVERAGE(E721/I721,FALSE)</f>
        <v>42.914634146341463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0">
        <f>(((L721/60)/60)/24)+DATE(1970,1,1)</f>
        <v>41058.208333333336</v>
      </c>
      <c r="O721" s="10">
        <f>(((M721/60)/60)/24)+DATE(1970,1,1)</f>
        <v>41069.208333333336</v>
      </c>
      <c r="P721" t="b">
        <v>0</v>
      </c>
      <c r="Q721" t="b">
        <v>0</v>
      </c>
      <c r="R721" t="s">
        <v>2047</v>
      </c>
      <c r="S721" t="s">
        <v>2053</v>
      </c>
      <c r="T721" t="s">
        <v>119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5">
        <f>E722/D722</f>
        <v>0.37091954022988505</v>
      </c>
      <c r="H722" s="6">
        <f>AVERAGE(E722/I722,FALSE)</f>
        <v>42.460526315789473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0">
        <f>(((L722/60)/60)/24)+DATE(1970,1,1)</f>
        <v>43152.25</v>
      </c>
      <c r="O722" s="10">
        <f>(((M722/60)/60)/24)+DATE(1970,1,1)</f>
        <v>43166.25</v>
      </c>
      <c r="P722" t="b">
        <v>0</v>
      </c>
      <c r="Q722" t="b">
        <v>1</v>
      </c>
      <c r="R722" t="s">
        <v>2039</v>
      </c>
      <c r="S722" t="s">
        <v>2040</v>
      </c>
      <c r="T722" t="s">
        <v>33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5">
        <f>E723/D723</f>
        <v>4.3923948220064728E-2</v>
      </c>
      <c r="H723" s="6">
        <f>AVERAGE(E723/I723,FALSE)</f>
        <v>45.241666666666667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0">
        <f>(((L723/60)/60)/24)+DATE(1970,1,1)</f>
        <v>43194.208333333328</v>
      </c>
      <c r="O723" s="10">
        <f>(((M723/60)/60)/24)+DATE(1970,1,1)</f>
        <v>43200.208333333328</v>
      </c>
      <c r="P723" t="b">
        <v>0</v>
      </c>
      <c r="Q723" t="b">
        <v>0</v>
      </c>
      <c r="R723" t="s">
        <v>2035</v>
      </c>
      <c r="S723" t="s">
        <v>2036</v>
      </c>
      <c r="T723" t="s">
        <v>23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5">
        <f>E724/D724</f>
        <v>1.5650721649484536</v>
      </c>
      <c r="H724" s="6">
        <f>AVERAGE(E724/I724,FALSE)</f>
        <v>12.50098814229249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0">
        <f>(((L724/60)/60)/24)+DATE(1970,1,1)</f>
        <v>43045.25</v>
      </c>
      <c r="O724" s="10">
        <f>(((M724/60)/60)/24)+DATE(1970,1,1)</f>
        <v>43072.25</v>
      </c>
      <c r="P724" t="b">
        <v>0</v>
      </c>
      <c r="Q724" t="b">
        <v>0</v>
      </c>
      <c r="R724" t="s">
        <v>2041</v>
      </c>
      <c r="S724" t="s">
        <v>2042</v>
      </c>
      <c r="T724" t="s">
        <v>42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5">
        <f>E725/D725</f>
        <v>2.704081632653061</v>
      </c>
      <c r="H725" s="6">
        <f>AVERAGE(E725/I725,FALSE)</f>
        <v>46.006944444444443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0">
        <f>(((L725/60)/60)/24)+DATE(1970,1,1)</f>
        <v>42431.25</v>
      </c>
      <c r="O725" s="10">
        <f>(((M725/60)/60)/24)+DATE(1970,1,1)</f>
        <v>42452.208333333328</v>
      </c>
      <c r="P725" t="b">
        <v>0</v>
      </c>
      <c r="Q725" t="b">
        <v>0</v>
      </c>
      <c r="R725" t="s">
        <v>2039</v>
      </c>
      <c r="S725" t="s">
        <v>2040</v>
      </c>
      <c r="T725" t="s">
        <v>33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5">
        <f>E726/D726</f>
        <v>1.3405952380952382</v>
      </c>
      <c r="H726" s="6">
        <f>AVERAGE(E726/I726,FALSE)</f>
        <v>46.533057851239668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0">
        <f>(((L726/60)/60)/24)+DATE(1970,1,1)</f>
        <v>41934.208333333336</v>
      </c>
      <c r="O726" s="10">
        <f>(((M726/60)/60)/24)+DATE(1970,1,1)</f>
        <v>41936.208333333336</v>
      </c>
      <c r="P726" t="b">
        <v>0</v>
      </c>
      <c r="Q726" t="b">
        <v>1</v>
      </c>
      <c r="R726" t="s">
        <v>2039</v>
      </c>
      <c r="S726" t="s">
        <v>2040</v>
      </c>
      <c r="T726" t="s">
        <v>33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5">
        <f>E727/D727</f>
        <v>0.50398033126293995</v>
      </c>
      <c r="H727" s="6">
        <f>AVERAGE(E727/I727,FALSE)</f>
        <v>30.504072681704262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0">
        <f>(((L727/60)/60)/24)+DATE(1970,1,1)</f>
        <v>41958.25</v>
      </c>
      <c r="O727" s="10">
        <f>(((M727/60)/60)/24)+DATE(1970,1,1)</f>
        <v>41960.25</v>
      </c>
      <c r="P727" t="b">
        <v>0</v>
      </c>
      <c r="Q727" t="b">
        <v>0</v>
      </c>
      <c r="R727" t="s">
        <v>2050</v>
      </c>
      <c r="S727" t="s">
        <v>2061</v>
      </c>
      <c r="T727" t="s">
        <v>292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5">
        <f>E728/D728</f>
        <v>0.88815837937384901</v>
      </c>
      <c r="H728" s="6">
        <f>AVERAGE(E728/I728,FALSE)</f>
        <v>46.018129770992367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0">
        <f>(((L728/60)/60)/24)+DATE(1970,1,1)</f>
        <v>40476.208333333336</v>
      </c>
      <c r="O728" s="10">
        <f>(((M728/60)/60)/24)+DATE(1970,1,1)</f>
        <v>40482.208333333336</v>
      </c>
      <c r="P728" t="b">
        <v>0</v>
      </c>
      <c r="Q728" t="b">
        <v>1</v>
      </c>
      <c r="R728" t="s">
        <v>2039</v>
      </c>
      <c r="S728" t="s">
        <v>2040</v>
      </c>
      <c r="T728" t="s">
        <v>33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5">
        <f>E729/D729</f>
        <v>1.65</v>
      </c>
      <c r="H729" s="6">
        <f>AVERAGE(E729/I729,FALSE)</f>
        <v>40.566298342541437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0">
        <f>(((L729/60)/60)/24)+DATE(1970,1,1)</f>
        <v>43485.25</v>
      </c>
      <c r="O729" s="10">
        <f>(((M729/60)/60)/24)+DATE(1970,1,1)</f>
        <v>43543.208333333328</v>
      </c>
      <c r="P729" t="b">
        <v>0</v>
      </c>
      <c r="Q729" t="b">
        <v>0</v>
      </c>
      <c r="R729" t="s">
        <v>2037</v>
      </c>
      <c r="S729" t="s">
        <v>2038</v>
      </c>
      <c r="T729" t="s">
        <v>28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5">
        <f>E730/D730</f>
        <v>0.17499999999999999</v>
      </c>
      <c r="H730" s="6">
        <f>AVERAGE(E730/I730,FALSE)</f>
        <v>36.75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0">
        <f>(((L730/60)/60)/24)+DATE(1970,1,1)</f>
        <v>42515.208333333328</v>
      </c>
      <c r="O730" s="10">
        <f>(((M730/60)/60)/24)+DATE(1970,1,1)</f>
        <v>42526.208333333328</v>
      </c>
      <c r="P730" t="b">
        <v>0</v>
      </c>
      <c r="Q730" t="b">
        <v>0</v>
      </c>
      <c r="R730" t="s">
        <v>2039</v>
      </c>
      <c r="S730" t="s">
        <v>2040</v>
      </c>
      <c r="T730" t="s">
        <v>33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5">
        <f>E731/D731</f>
        <v>1.8566071428571429</v>
      </c>
      <c r="H731" s="6">
        <f>AVERAGE(E731/I731,FALSE)</f>
        <v>42.610655737704917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0">
        <f>(((L731/60)/60)/24)+DATE(1970,1,1)</f>
        <v>41309.25</v>
      </c>
      <c r="O731" s="10">
        <f>(((M731/60)/60)/24)+DATE(1970,1,1)</f>
        <v>41311.25</v>
      </c>
      <c r="P731" t="b">
        <v>0</v>
      </c>
      <c r="Q731" t="b">
        <v>0</v>
      </c>
      <c r="R731" t="s">
        <v>2041</v>
      </c>
      <c r="S731" t="s">
        <v>2044</v>
      </c>
      <c r="T731" t="s">
        <v>53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5">
        <f>E732/D732</f>
        <v>4.1266319444444441</v>
      </c>
      <c r="H732" s="6">
        <f>AVERAGE(E732/I732,FALSE)</f>
        <v>55.484126984126981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0">
        <f>(((L732/60)/60)/24)+DATE(1970,1,1)</f>
        <v>42147.208333333328</v>
      </c>
      <c r="O732" s="10">
        <f>(((M732/60)/60)/24)+DATE(1970,1,1)</f>
        <v>42153.208333333328</v>
      </c>
      <c r="P732" t="b">
        <v>0</v>
      </c>
      <c r="Q732" t="b">
        <v>0</v>
      </c>
      <c r="R732" t="s">
        <v>2037</v>
      </c>
      <c r="S732" t="s">
        <v>2046</v>
      </c>
      <c r="T732" t="s">
        <v>65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5">
        <f>E733/D733</f>
        <v>0.90249999999999997</v>
      </c>
      <c r="H733" s="6">
        <f>AVERAGE(E733/I733,FALSE)</f>
        <v>16.484018264840184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0">
        <f>(((L733/60)/60)/24)+DATE(1970,1,1)</f>
        <v>42939.208333333328</v>
      </c>
      <c r="O733" s="10">
        <f>(((M733/60)/60)/24)+DATE(1970,1,1)</f>
        <v>42940.208333333328</v>
      </c>
      <c r="P733" t="b">
        <v>0</v>
      </c>
      <c r="Q733" t="b">
        <v>0</v>
      </c>
      <c r="R733" t="s">
        <v>2037</v>
      </c>
      <c r="S733" t="s">
        <v>2038</v>
      </c>
      <c r="T733" t="s">
        <v>28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5">
        <f>E734/D734</f>
        <v>0.91984615384615387</v>
      </c>
      <c r="H734" s="6">
        <f>AVERAGE(E734/I734,FALSE)</f>
        <v>48.002676181980377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0">
        <f>(((L734/60)/60)/24)+DATE(1970,1,1)</f>
        <v>42816.208333333328</v>
      </c>
      <c r="O734" s="10">
        <f>(((M734/60)/60)/24)+DATE(1970,1,1)</f>
        <v>42839.208333333328</v>
      </c>
      <c r="P734" t="b">
        <v>0</v>
      </c>
      <c r="Q734" t="b">
        <v>1</v>
      </c>
      <c r="R734" t="s">
        <v>2035</v>
      </c>
      <c r="S734" t="s">
        <v>2036</v>
      </c>
      <c r="T734" t="s">
        <v>23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5">
        <f>E735/D735</f>
        <v>5.2700632911392402</v>
      </c>
      <c r="H735" s="6">
        <f>AVERAGE(E735/I735,FALSE)</f>
        <v>42.483163265306125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0">
        <f>(((L735/60)/60)/24)+DATE(1970,1,1)</f>
        <v>41844.208333333336</v>
      </c>
      <c r="O735" s="10">
        <f>(((M735/60)/60)/24)+DATE(1970,1,1)</f>
        <v>41857.208333333336</v>
      </c>
      <c r="P735" t="b">
        <v>0</v>
      </c>
      <c r="Q735" t="b">
        <v>0</v>
      </c>
      <c r="R735" t="s">
        <v>2035</v>
      </c>
      <c r="S735" t="s">
        <v>2057</v>
      </c>
      <c r="T735" t="s">
        <v>148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5">
        <f>E736/D736</f>
        <v>3.1914285714285713</v>
      </c>
      <c r="H736" s="6">
        <f>AVERAGE(E736/I736,FALSE)</f>
        <v>12.503731343283581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0">
        <f>(((L736/60)/60)/24)+DATE(1970,1,1)</f>
        <v>42763.25</v>
      </c>
      <c r="O736" s="10">
        <f>(((M736/60)/60)/24)+DATE(1970,1,1)</f>
        <v>42775.25</v>
      </c>
      <c r="P736" t="b">
        <v>0</v>
      </c>
      <c r="Q736" t="b">
        <v>1</v>
      </c>
      <c r="R736" t="s">
        <v>2039</v>
      </c>
      <c r="S736" t="s">
        <v>2040</v>
      </c>
      <c r="T736" t="s">
        <v>33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5">
        <f>E737/D737</f>
        <v>3.5418867924528303</v>
      </c>
      <c r="H737" s="6">
        <f>AVERAGE(E737/I737,FALSE)</f>
        <v>32.999497739829231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0">
        <f>(((L737/60)/60)/24)+DATE(1970,1,1)</f>
        <v>42459.208333333328</v>
      </c>
      <c r="O737" s="10">
        <f>(((M737/60)/60)/24)+DATE(1970,1,1)</f>
        <v>42466.208333333328</v>
      </c>
      <c r="P737" t="b">
        <v>0</v>
      </c>
      <c r="Q737" t="b">
        <v>0</v>
      </c>
      <c r="R737" t="s">
        <v>2054</v>
      </c>
      <c r="S737" t="s">
        <v>2055</v>
      </c>
      <c r="T737" t="s">
        <v>122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5">
        <f>E738/D738</f>
        <v>0.32896103896103895</v>
      </c>
      <c r="H738" s="6">
        <f>AVERAGE(E738/I738,FALSE)</f>
        <v>43.672413793103445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0">
        <f>(((L738/60)/60)/24)+DATE(1970,1,1)</f>
        <v>42055.25</v>
      </c>
      <c r="O738" s="10">
        <f>(((M738/60)/60)/24)+DATE(1970,1,1)</f>
        <v>42059.25</v>
      </c>
      <c r="P738" t="b">
        <v>0</v>
      </c>
      <c r="Q738" t="b">
        <v>0</v>
      </c>
      <c r="R738" t="s">
        <v>2047</v>
      </c>
      <c r="S738" t="s">
        <v>2048</v>
      </c>
      <c r="T738" t="s">
        <v>68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5">
        <f>E739/D739</f>
        <v>1.358918918918919</v>
      </c>
      <c r="H739" s="6">
        <f>AVERAGE(E739/I739,FALSE)</f>
        <v>13.966666666666667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0">
        <f>(((L739/60)/60)/24)+DATE(1970,1,1)</f>
        <v>42685.25</v>
      </c>
      <c r="O739" s="10">
        <f>(((M739/60)/60)/24)+DATE(1970,1,1)</f>
        <v>42697.25</v>
      </c>
      <c r="P739" t="b">
        <v>0</v>
      </c>
      <c r="Q739" t="b">
        <v>0</v>
      </c>
      <c r="R739" t="s">
        <v>2035</v>
      </c>
      <c r="S739" t="s">
        <v>2045</v>
      </c>
      <c r="T739" t="s">
        <v>60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5">
        <f>E740/D740</f>
        <v>2.0843373493975904E-2</v>
      </c>
      <c r="H740" s="6">
        <f>AVERAGE(E740/I740,FALSE)</f>
        <v>51.9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0">
        <f>(((L740/60)/60)/24)+DATE(1970,1,1)</f>
        <v>41959.25</v>
      </c>
      <c r="O740" s="10">
        <f>(((M740/60)/60)/24)+DATE(1970,1,1)</f>
        <v>41981.25</v>
      </c>
      <c r="P740" t="b">
        <v>0</v>
      </c>
      <c r="Q740" t="b">
        <v>1</v>
      </c>
      <c r="R740" t="s">
        <v>2039</v>
      </c>
      <c r="S740" t="s">
        <v>2040</v>
      </c>
      <c r="T740" t="s">
        <v>33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5">
        <f>E741/D741</f>
        <v>0.61</v>
      </c>
      <c r="H741" s="6">
        <f>AVERAGE(E741/I741,FALSE)</f>
        <v>15.968586387434556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0">
        <f>(((L741/60)/60)/24)+DATE(1970,1,1)</f>
        <v>41089.208333333336</v>
      </c>
      <c r="O741" s="10">
        <f>(((M741/60)/60)/24)+DATE(1970,1,1)</f>
        <v>41090.208333333336</v>
      </c>
      <c r="P741" t="b">
        <v>0</v>
      </c>
      <c r="Q741" t="b">
        <v>0</v>
      </c>
      <c r="R741" t="s">
        <v>2035</v>
      </c>
      <c r="S741" t="s">
        <v>2045</v>
      </c>
      <c r="T741" t="s">
        <v>60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5">
        <f>E742/D742</f>
        <v>0.30037735849056602</v>
      </c>
      <c r="H742" s="6">
        <f>AVERAGE(E742/I742,FALSE)</f>
        <v>49.75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0">
        <f>(((L742/60)/60)/24)+DATE(1970,1,1)</f>
        <v>42769.25</v>
      </c>
      <c r="O742" s="10">
        <f>(((M742/60)/60)/24)+DATE(1970,1,1)</f>
        <v>42772.25</v>
      </c>
      <c r="P742" t="b">
        <v>0</v>
      </c>
      <c r="Q742" t="b">
        <v>0</v>
      </c>
      <c r="R742" t="s">
        <v>2039</v>
      </c>
      <c r="S742" t="s">
        <v>2040</v>
      </c>
      <c r="T742" t="s">
        <v>33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5">
        <f>E743/D743</f>
        <v>11.791666666666666</v>
      </c>
      <c r="H743" s="6">
        <f>AVERAGE(E743/I743,FALSE)</f>
        <v>54.42307692307692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0">
        <f>(((L743/60)/60)/24)+DATE(1970,1,1)</f>
        <v>40321.208333333336</v>
      </c>
      <c r="O743" s="10">
        <f>(((M743/60)/60)/24)+DATE(1970,1,1)</f>
        <v>40322.208333333336</v>
      </c>
      <c r="P743" t="b">
        <v>0</v>
      </c>
      <c r="Q743" t="b">
        <v>0</v>
      </c>
      <c r="R743" t="s">
        <v>2039</v>
      </c>
      <c r="S743" t="s">
        <v>2040</v>
      </c>
      <c r="T743" t="s">
        <v>33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5">
        <f>E744/D744</f>
        <v>11.260833333333334</v>
      </c>
      <c r="H744" s="6">
        <f>AVERAGE(E744/I744,FALSE)</f>
        <v>55.381147540983605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0">
        <f>(((L744/60)/60)/24)+DATE(1970,1,1)</f>
        <v>40197.25</v>
      </c>
      <c r="O744" s="10">
        <f>(((M744/60)/60)/24)+DATE(1970,1,1)</f>
        <v>40239.25</v>
      </c>
      <c r="P744" t="b">
        <v>0</v>
      </c>
      <c r="Q744" t="b">
        <v>0</v>
      </c>
      <c r="R744" t="s">
        <v>2035</v>
      </c>
      <c r="S744" t="s">
        <v>2043</v>
      </c>
      <c r="T744" t="s">
        <v>50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5">
        <f>E745/D745</f>
        <v>0.12923076923076923</v>
      </c>
      <c r="H745" s="6">
        <f>AVERAGE(E745/I745,FALSE)</f>
        <v>14.823529411764707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0">
        <f>(((L745/60)/60)/24)+DATE(1970,1,1)</f>
        <v>42298.208333333328</v>
      </c>
      <c r="O745" s="10">
        <f>(((M745/60)/60)/24)+DATE(1970,1,1)</f>
        <v>42304.208333333328</v>
      </c>
      <c r="P745" t="b">
        <v>0</v>
      </c>
      <c r="Q745" t="b">
        <v>1</v>
      </c>
      <c r="R745" t="s">
        <v>2039</v>
      </c>
      <c r="S745" t="s">
        <v>2040</v>
      </c>
      <c r="T745" t="s">
        <v>33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5">
        <f>E746/D746</f>
        <v>7.12</v>
      </c>
      <c r="H746" s="6">
        <f>AVERAGE(E746/I746,FALSE)</f>
        <v>50.857142857142854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0">
        <f>(((L746/60)/60)/24)+DATE(1970,1,1)</f>
        <v>43322.208333333328</v>
      </c>
      <c r="O746" s="10">
        <f>(((M746/60)/60)/24)+DATE(1970,1,1)</f>
        <v>43324.208333333328</v>
      </c>
      <c r="P746" t="b">
        <v>0</v>
      </c>
      <c r="Q746" t="b">
        <v>1</v>
      </c>
      <c r="R746" t="s">
        <v>2039</v>
      </c>
      <c r="S746" t="s">
        <v>2040</v>
      </c>
      <c r="T746" t="s">
        <v>33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5">
        <f>E747/D747</f>
        <v>0.30304347826086958</v>
      </c>
      <c r="H747" s="6">
        <f>AVERAGE(E747/I747,FALSE)</f>
        <v>30.75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0">
        <f>(((L747/60)/60)/24)+DATE(1970,1,1)</f>
        <v>40328.208333333336</v>
      </c>
      <c r="O747" s="10">
        <f>(((M747/60)/60)/24)+DATE(1970,1,1)</f>
        <v>40355.208333333336</v>
      </c>
      <c r="P747" t="b">
        <v>0</v>
      </c>
      <c r="Q747" t="b">
        <v>0</v>
      </c>
      <c r="R747" t="s">
        <v>2037</v>
      </c>
      <c r="S747" t="s">
        <v>2046</v>
      </c>
      <c r="T747" t="s">
        <v>65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5">
        <f>E748/D748</f>
        <v>2.1250896057347672</v>
      </c>
      <c r="H748" s="6">
        <f>AVERAGE(E748/I748,FALSE)</f>
        <v>17.5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0">
        <f>(((L748/60)/60)/24)+DATE(1970,1,1)</f>
        <v>40825.208333333336</v>
      </c>
      <c r="O748" s="10">
        <f>(((M748/60)/60)/24)+DATE(1970,1,1)</f>
        <v>40830.208333333336</v>
      </c>
      <c r="P748" t="b">
        <v>0</v>
      </c>
      <c r="Q748" t="b">
        <v>0</v>
      </c>
      <c r="R748" t="s">
        <v>2037</v>
      </c>
      <c r="S748" t="s">
        <v>2038</v>
      </c>
      <c r="T748" t="s">
        <v>28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5">
        <f>E749/D749</f>
        <v>2.2885714285714287</v>
      </c>
      <c r="H749" s="6">
        <f>AVERAGE(E749/I749,FALSE)</f>
        <v>20.024999999999999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0">
        <f>(((L749/60)/60)/24)+DATE(1970,1,1)</f>
        <v>40423.208333333336</v>
      </c>
      <c r="O749" s="10">
        <f>(((M749/60)/60)/24)+DATE(1970,1,1)</f>
        <v>40434.208333333336</v>
      </c>
      <c r="P749" t="b">
        <v>0</v>
      </c>
      <c r="Q749" t="b">
        <v>0</v>
      </c>
      <c r="R749" t="s">
        <v>2039</v>
      </c>
      <c r="S749" t="s">
        <v>2040</v>
      </c>
      <c r="T749" t="s">
        <v>33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5">
        <f>E750/D750</f>
        <v>0.34959979476654696</v>
      </c>
      <c r="H750" s="6">
        <f>AVERAGE(E750/I750,FALSE)</f>
        <v>55.486156351791529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0">
        <f>(((L750/60)/60)/24)+DATE(1970,1,1)</f>
        <v>40238.25</v>
      </c>
      <c r="O750" s="10">
        <f>(((M750/60)/60)/24)+DATE(1970,1,1)</f>
        <v>40263.208333333336</v>
      </c>
      <c r="P750" t="b">
        <v>0</v>
      </c>
      <c r="Q750" t="b">
        <v>1</v>
      </c>
      <c r="R750" t="s">
        <v>2041</v>
      </c>
      <c r="S750" t="s">
        <v>2049</v>
      </c>
      <c r="T750" t="s">
        <v>71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5">
        <f>E751/D751</f>
        <v>1.5729069767441861</v>
      </c>
      <c r="H751" s="6">
        <f>AVERAGE(E751/I751,FALSE)</f>
        <v>18.479508196721312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0">
        <f>(((L751/60)/60)/24)+DATE(1970,1,1)</f>
        <v>41920.208333333336</v>
      </c>
      <c r="O751" s="10">
        <f>(((M751/60)/60)/24)+DATE(1970,1,1)</f>
        <v>41932.208333333336</v>
      </c>
      <c r="P751" t="b">
        <v>0</v>
      </c>
      <c r="Q751" t="b">
        <v>1</v>
      </c>
      <c r="R751" t="s">
        <v>2037</v>
      </c>
      <c r="S751" t="s">
        <v>2046</v>
      </c>
      <c r="T751" t="s">
        <v>65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5">
        <f>E752/D752</f>
        <v>0.01</v>
      </c>
      <c r="H752" s="6">
        <f>AVERAGE(E752/I752,FALSE)</f>
        <v>0.5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>(((L752/60)/60)/24)+DATE(1970,1,1)</f>
        <v>40360.208333333336</v>
      </c>
      <c r="O752" s="10">
        <f>(((M752/60)/60)/24)+DATE(1970,1,1)</f>
        <v>40385.208333333336</v>
      </c>
      <c r="P752" t="b">
        <v>0</v>
      </c>
      <c r="Q752" t="b">
        <v>0</v>
      </c>
      <c r="R752" t="s">
        <v>2035</v>
      </c>
      <c r="S752" t="s">
        <v>2043</v>
      </c>
      <c r="T752" t="s">
        <v>50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5">
        <f>E753/D753</f>
        <v>2.3230555555555554</v>
      </c>
      <c r="H753" s="6">
        <f>AVERAGE(E753/I753,FALSE)</f>
        <v>15.487037037037037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0">
        <f>(((L753/60)/60)/24)+DATE(1970,1,1)</f>
        <v>42446.208333333328</v>
      </c>
      <c r="O753" s="10">
        <f>(((M753/60)/60)/24)+DATE(1970,1,1)</f>
        <v>42461.208333333328</v>
      </c>
      <c r="P753" t="b">
        <v>1</v>
      </c>
      <c r="Q753" t="b">
        <v>1</v>
      </c>
      <c r="R753" t="s">
        <v>2047</v>
      </c>
      <c r="S753" t="s">
        <v>2048</v>
      </c>
      <c r="T753" t="s">
        <v>68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5">
        <f>E754/D754</f>
        <v>0.92448275862068963</v>
      </c>
      <c r="H754" s="6">
        <f>AVERAGE(E754/I754,FALSE)</f>
        <v>23.517543859649123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0">
        <f>(((L754/60)/60)/24)+DATE(1970,1,1)</f>
        <v>40395.208333333336</v>
      </c>
      <c r="O754" s="10">
        <f>(((M754/60)/60)/24)+DATE(1970,1,1)</f>
        <v>40413.208333333336</v>
      </c>
      <c r="P754" t="b">
        <v>0</v>
      </c>
      <c r="Q754" t="b">
        <v>1</v>
      </c>
      <c r="R754" t="s">
        <v>2039</v>
      </c>
      <c r="S754" t="s">
        <v>2040</v>
      </c>
      <c r="T754" t="s">
        <v>33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5">
        <f>E755/D755</f>
        <v>2.5670212765957445</v>
      </c>
      <c r="H755" s="6">
        <f>AVERAGE(E755/I755,FALSE)</f>
        <v>44.032846715328468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0">
        <f>(((L755/60)/60)/24)+DATE(1970,1,1)</f>
        <v>40321.208333333336</v>
      </c>
      <c r="O755" s="10">
        <f>(((M755/60)/60)/24)+DATE(1970,1,1)</f>
        <v>40336.208333333336</v>
      </c>
      <c r="P755" t="b">
        <v>0</v>
      </c>
      <c r="Q755" t="b">
        <v>0</v>
      </c>
      <c r="R755" t="s">
        <v>2054</v>
      </c>
      <c r="S755" t="s">
        <v>2055</v>
      </c>
      <c r="T755" t="s">
        <v>122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5">
        <f>E756/D756</f>
        <v>1.6847017045454546</v>
      </c>
      <c r="H756" s="6">
        <f>AVERAGE(E756/I756,FALSE)</f>
        <v>18.502808112324495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0">
        <f>(((L756/60)/60)/24)+DATE(1970,1,1)</f>
        <v>41210.208333333336</v>
      </c>
      <c r="O756" s="10">
        <f>(((M756/60)/60)/24)+DATE(1970,1,1)</f>
        <v>41263.25</v>
      </c>
      <c r="P756" t="b">
        <v>0</v>
      </c>
      <c r="Q756" t="b">
        <v>0</v>
      </c>
      <c r="R756" t="s">
        <v>2039</v>
      </c>
      <c r="S756" t="s">
        <v>2040</v>
      </c>
      <c r="T756" t="s">
        <v>33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5">
        <f>E757/D757</f>
        <v>1.6657777777777778</v>
      </c>
      <c r="H757" s="6">
        <f>AVERAGE(E757/I757,FALSE)</f>
        <v>13.013888888888889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0">
        <f>(((L757/60)/60)/24)+DATE(1970,1,1)</f>
        <v>43096.25</v>
      </c>
      <c r="O757" s="10">
        <f>(((M757/60)/60)/24)+DATE(1970,1,1)</f>
        <v>43108.25</v>
      </c>
      <c r="P757" t="b">
        <v>0</v>
      </c>
      <c r="Q757" t="b">
        <v>1</v>
      </c>
      <c r="R757" t="s">
        <v>2039</v>
      </c>
      <c r="S757" t="s">
        <v>2040</v>
      </c>
      <c r="T757" t="s">
        <v>33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5">
        <f>E758/D758</f>
        <v>7.7207692307692311</v>
      </c>
      <c r="H758" s="6">
        <f>AVERAGE(E758/I758,FALSE)</f>
        <v>33.908783783783782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0">
        <f>(((L758/60)/60)/24)+DATE(1970,1,1)</f>
        <v>42024.25</v>
      </c>
      <c r="O758" s="10">
        <f>(((M758/60)/60)/24)+DATE(1970,1,1)</f>
        <v>42030.25</v>
      </c>
      <c r="P758" t="b">
        <v>0</v>
      </c>
      <c r="Q758" t="b">
        <v>0</v>
      </c>
      <c r="R758" t="s">
        <v>2039</v>
      </c>
      <c r="S758" t="s">
        <v>2040</v>
      </c>
      <c r="T758" t="s">
        <v>33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5">
        <f>E759/D759</f>
        <v>4.0685714285714285</v>
      </c>
      <c r="H759" s="6">
        <f>AVERAGE(E759/I759,FALSE)</f>
        <v>24.982456140350877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0">
        <f>(((L759/60)/60)/24)+DATE(1970,1,1)</f>
        <v>40675.208333333336</v>
      </c>
      <c r="O759" s="10">
        <f>(((M759/60)/60)/24)+DATE(1970,1,1)</f>
        <v>40679.208333333336</v>
      </c>
      <c r="P759" t="b">
        <v>0</v>
      </c>
      <c r="Q759" t="b">
        <v>0</v>
      </c>
      <c r="R759" t="s">
        <v>2041</v>
      </c>
      <c r="S759" t="s">
        <v>2044</v>
      </c>
      <c r="T759" t="s">
        <v>53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5">
        <f>E760/D760</f>
        <v>5.6420608108108112</v>
      </c>
      <c r="H760" s="6">
        <f>AVERAGE(E760/I760,FALSE)</f>
        <v>55.008234519104086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0">
        <f>(((L760/60)/60)/24)+DATE(1970,1,1)</f>
        <v>41936.208333333336</v>
      </c>
      <c r="O760" s="10">
        <f>(((M760/60)/60)/24)+DATE(1970,1,1)</f>
        <v>41945.208333333336</v>
      </c>
      <c r="P760" t="b">
        <v>0</v>
      </c>
      <c r="Q760" t="b">
        <v>0</v>
      </c>
      <c r="R760" t="s">
        <v>2035</v>
      </c>
      <c r="S760" t="s">
        <v>2036</v>
      </c>
      <c r="T760" t="s">
        <v>23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5">
        <f>E761/D761</f>
        <v>0.6842686567164179</v>
      </c>
      <c r="H761" s="6">
        <f>AVERAGE(E761/I761,FALSE)</f>
        <v>44.982339089481947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0">
        <f>(((L761/60)/60)/24)+DATE(1970,1,1)</f>
        <v>43136.25</v>
      </c>
      <c r="O761" s="10">
        <f>(((M761/60)/60)/24)+DATE(1970,1,1)</f>
        <v>43166.25</v>
      </c>
      <c r="P761" t="b">
        <v>0</v>
      </c>
      <c r="Q761" t="b">
        <v>0</v>
      </c>
      <c r="R761" t="s">
        <v>2035</v>
      </c>
      <c r="S761" t="s">
        <v>2043</v>
      </c>
      <c r="T761" t="s">
        <v>50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5">
        <f>E762/D762</f>
        <v>0.34351966873706002</v>
      </c>
      <c r="H762" s="6">
        <f>AVERAGE(E762/I762,FALSE)</f>
        <v>39.504761904761907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0">
        <f>(((L762/60)/60)/24)+DATE(1970,1,1)</f>
        <v>43678.208333333328</v>
      </c>
      <c r="O762" s="10">
        <f>(((M762/60)/60)/24)+DATE(1970,1,1)</f>
        <v>43707.208333333328</v>
      </c>
      <c r="P762" t="b">
        <v>0</v>
      </c>
      <c r="Q762" t="b">
        <v>1</v>
      </c>
      <c r="R762" t="s">
        <v>2050</v>
      </c>
      <c r="S762" t="s">
        <v>2051</v>
      </c>
      <c r="T762" t="s">
        <v>89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5">
        <f>E763/D763</f>
        <v>6.5545454545454547</v>
      </c>
      <c r="H763" s="6">
        <f>AVERAGE(E763/I763,FALSE)</f>
        <v>43.433734939759034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0">
        <f>(((L763/60)/60)/24)+DATE(1970,1,1)</f>
        <v>42938.208333333328</v>
      </c>
      <c r="O763" s="10">
        <f>(((M763/60)/60)/24)+DATE(1970,1,1)</f>
        <v>42943.208333333328</v>
      </c>
      <c r="P763" t="b">
        <v>0</v>
      </c>
      <c r="Q763" t="b">
        <v>0</v>
      </c>
      <c r="R763" t="s">
        <v>2035</v>
      </c>
      <c r="S763" t="s">
        <v>2036</v>
      </c>
      <c r="T763" t="s">
        <v>23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5">
        <f>E764/D764</f>
        <v>1.7725714285714285</v>
      </c>
      <c r="H764" s="6">
        <f>AVERAGE(E764/I764,FALSE)</f>
        <v>31.02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0">
        <f>(((L764/60)/60)/24)+DATE(1970,1,1)</f>
        <v>41241.25</v>
      </c>
      <c r="O764" s="10">
        <f>(((M764/60)/60)/24)+DATE(1970,1,1)</f>
        <v>41252.25</v>
      </c>
      <c r="P764" t="b">
        <v>0</v>
      </c>
      <c r="Q764" t="b">
        <v>0</v>
      </c>
      <c r="R764" t="s">
        <v>2035</v>
      </c>
      <c r="S764" t="s">
        <v>2058</v>
      </c>
      <c r="T764" t="s">
        <v>159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5">
        <f>E765/D765</f>
        <v>1.1317857142857144</v>
      </c>
      <c r="H765" s="6">
        <f>AVERAGE(E765/I765,FALSE)</f>
        <v>13.485106382978723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0">
        <f>(((L765/60)/60)/24)+DATE(1970,1,1)</f>
        <v>41037.208333333336</v>
      </c>
      <c r="O765" s="10">
        <f>(((M765/60)/60)/24)+DATE(1970,1,1)</f>
        <v>41072.208333333336</v>
      </c>
      <c r="P765" t="b">
        <v>0</v>
      </c>
      <c r="Q765" t="b">
        <v>1</v>
      </c>
      <c r="R765" t="s">
        <v>2039</v>
      </c>
      <c r="S765" t="s">
        <v>2040</v>
      </c>
      <c r="T765" t="s">
        <v>33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5">
        <f>E766/D766</f>
        <v>7.2818181818181822</v>
      </c>
      <c r="H766" s="6">
        <f>AVERAGE(E766/I766,FALSE)</f>
        <v>27.060810810810811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0">
        <f>(((L766/60)/60)/24)+DATE(1970,1,1)</f>
        <v>40676.208333333336</v>
      </c>
      <c r="O766" s="10">
        <f>(((M766/60)/60)/24)+DATE(1970,1,1)</f>
        <v>40684.208333333336</v>
      </c>
      <c r="P766" t="b">
        <v>0</v>
      </c>
      <c r="Q766" t="b">
        <v>0</v>
      </c>
      <c r="R766" t="s">
        <v>2035</v>
      </c>
      <c r="S766" t="s">
        <v>2036</v>
      </c>
      <c r="T766" t="s">
        <v>23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5">
        <f>E767/D767</f>
        <v>2.0833333333333335</v>
      </c>
      <c r="H767" s="6">
        <f>AVERAGE(E767/I767,FALSE)</f>
        <v>20.517676767676768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0">
        <f>(((L767/60)/60)/24)+DATE(1970,1,1)</f>
        <v>42840.208333333328</v>
      </c>
      <c r="O767" s="10">
        <f>(((M767/60)/60)/24)+DATE(1970,1,1)</f>
        <v>42865.208333333328</v>
      </c>
      <c r="P767" t="b">
        <v>1</v>
      </c>
      <c r="Q767" t="b">
        <v>1</v>
      </c>
      <c r="R767" t="s">
        <v>2035</v>
      </c>
      <c r="S767" t="s">
        <v>2045</v>
      </c>
      <c r="T767" t="s">
        <v>60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5">
        <f>E768/D768</f>
        <v>0.31171232876712329</v>
      </c>
      <c r="H768" s="6">
        <f>AVERAGE(E768/I768,FALSE)</f>
        <v>27.526209677419356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0">
        <f>(((L768/60)/60)/24)+DATE(1970,1,1)</f>
        <v>43362.208333333328</v>
      </c>
      <c r="O768" s="10">
        <f>(((M768/60)/60)/24)+DATE(1970,1,1)</f>
        <v>43363.208333333328</v>
      </c>
      <c r="P768" t="b">
        <v>0</v>
      </c>
      <c r="Q768" t="b">
        <v>0</v>
      </c>
      <c r="R768" t="s">
        <v>2041</v>
      </c>
      <c r="S768" t="s">
        <v>2063</v>
      </c>
      <c r="T768" t="s">
        <v>474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5">
        <f>E769/D769</f>
        <v>0.56967078189300413</v>
      </c>
      <c r="H769" s="6">
        <f>AVERAGE(E769/I769,FALSE)</f>
        <v>53.968810916179336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0">
        <f>(((L769/60)/60)/24)+DATE(1970,1,1)</f>
        <v>42283.208333333328</v>
      </c>
      <c r="O769" s="10">
        <f>(((M769/60)/60)/24)+DATE(1970,1,1)</f>
        <v>42328.25</v>
      </c>
      <c r="P769" t="b">
        <v>0</v>
      </c>
      <c r="Q769" t="b">
        <v>0</v>
      </c>
      <c r="R769" t="s">
        <v>2047</v>
      </c>
      <c r="S769" t="s">
        <v>2059</v>
      </c>
      <c r="T769" t="s">
        <v>206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5">
        <f>E770/D770</f>
        <v>2.31</v>
      </c>
      <c r="H770" s="6">
        <f>AVERAGE(E770/I770,FALSE)</f>
        <v>36.96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0">
        <f>(((L770/60)/60)/24)+DATE(1970,1,1)</f>
        <v>41619.25</v>
      </c>
      <c r="O770" s="10">
        <f>(((M770/60)/60)/24)+DATE(1970,1,1)</f>
        <v>41634.25</v>
      </c>
      <c r="P770" t="b">
        <v>0</v>
      </c>
      <c r="Q770" t="b">
        <v>0</v>
      </c>
      <c r="R770" t="s">
        <v>2039</v>
      </c>
      <c r="S770" t="s">
        <v>2040</v>
      </c>
      <c r="T770" t="s">
        <v>33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5">
        <f>E771/D771</f>
        <v>0.86867834394904464</v>
      </c>
      <c r="H771" s="6">
        <f>AVERAGE(E771/I771,FALSE)</f>
        <v>15.997947214076246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0">
        <f>(((L771/60)/60)/24)+DATE(1970,1,1)</f>
        <v>41501.208333333336</v>
      </c>
      <c r="O771" s="10">
        <f>(((M771/60)/60)/24)+DATE(1970,1,1)</f>
        <v>41527.208333333336</v>
      </c>
      <c r="P771" t="b">
        <v>0</v>
      </c>
      <c r="Q771" t="b">
        <v>0</v>
      </c>
      <c r="R771" t="s">
        <v>2050</v>
      </c>
      <c r="S771" t="s">
        <v>2051</v>
      </c>
      <c r="T771" t="s">
        <v>89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5">
        <f>E772/D772</f>
        <v>2.7074418604651163</v>
      </c>
      <c r="H772" s="6">
        <f>AVERAGE(E772/I772,FALSE)</f>
        <v>26.949074074074073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0">
        <f>(((L772/60)/60)/24)+DATE(1970,1,1)</f>
        <v>41743.208333333336</v>
      </c>
      <c r="O772" s="10">
        <f>(((M772/60)/60)/24)+DATE(1970,1,1)</f>
        <v>41750.208333333336</v>
      </c>
      <c r="P772" t="b">
        <v>0</v>
      </c>
      <c r="Q772" t="b">
        <v>1</v>
      </c>
      <c r="R772" t="s">
        <v>2039</v>
      </c>
      <c r="S772" t="s">
        <v>2040</v>
      </c>
      <c r="T772" t="s">
        <v>33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5">
        <f>E773/D773</f>
        <v>0.49446428571428569</v>
      </c>
      <c r="H773" s="6">
        <f>AVERAGE(E773/I773,FALSE)</f>
        <v>53.25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0">
        <f>(((L773/60)/60)/24)+DATE(1970,1,1)</f>
        <v>43491.25</v>
      </c>
      <c r="O773" s="10">
        <f>(((M773/60)/60)/24)+DATE(1970,1,1)</f>
        <v>43518.25</v>
      </c>
      <c r="P773" t="b">
        <v>0</v>
      </c>
      <c r="Q773" t="b">
        <v>0</v>
      </c>
      <c r="R773" t="s">
        <v>2039</v>
      </c>
      <c r="S773" t="s">
        <v>2040</v>
      </c>
      <c r="T773" t="s">
        <v>33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5">
        <f>E774/D774</f>
        <v>1.1335962566844919</v>
      </c>
      <c r="H774" s="6">
        <f>AVERAGE(E774/I774,FALSE)</f>
        <v>16.499902704806381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0">
        <f>(((L774/60)/60)/24)+DATE(1970,1,1)</f>
        <v>43505.25</v>
      </c>
      <c r="O774" s="10">
        <f>(((M774/60)/60)/24)+DATE(1970,1,1)</f>
        <v>43509.25</v>
      </c>
      <c r="P774" t="b">
        <v>0</v>
      </c>
      <c r="Q774" t="b">
        <v>0</v>
      </c>
      <c r="R774" t="s">
        <v>2035</v>
      </c>
      <c r="S774" t="s">
        <v>2045</v>
      </c>
      <c r="T774" t="s">
        <v>60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5">
        <f>E775/D775</f>
        <v>1.9055555555555554</v>
      </c>
      <c r="H775" s="6">
        <f>AVERAGE(E775/I775,FALSE)</f>
        <v>21.501274968125795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0">
        <f>(((L775/60)/60)/24)+DATE(1970,1,1)</f>
        <v>42838.208333333328</v>
      </c>
      <c r="O775" s="10">
        <f>(((M775/60)/60)/24)+DATE(1970,1,1)</f>
        <v>42848.208333333328</v>
      </c>
      <c r="P775" t="b">
        <v>0</v>
      </c>
      <c r="Q775" t="b">
        <v>0</v>
      </c>
      <c r="R775" t="s">
        <v>2039</v>
      </c>
      <c r="S775" t="s">
        <v>2040</v>
      </c>
      <c r="T775" t="s">
        <v>33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5">
        <f>E776/D776</f>
        <v>1.355</v>
      </c>
      <c r="H776" s="6">
        <f>AVERAGE(E776/I776,FALSE)</f>
        <v>43.429487179487182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0">
        <f>(((L776/60)/60)/24)+DATE(1970,1,1)</f>
        <v>42513.208333333328</v>
      </c>
      <c r="O776" s="10">
        <f>(((M776/60)/60)/24)+DATE(1970,1,1)</f>
        <v>42554.208333333328</v>
      </c>
      <c r="P776" t="b">
        <v>0</v>
      </c>
      <c r="Q776" t="b">
        <v>0</v>
      </c>
      <c r="R776" t="s">
        <v>2037</v>
      </c>
      <c r="S776" t="s">
        <v>2038</v>
      </c>
      <c r="T776" t="s">
        <v>28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5">
        <f>E777/D777</f>
        <v>0.10297872340425532</v>
      </c>
      <c r="H777" s="6">
        <f>AVERAGE(E777/I777,FALSE)</f>
        <v>48.4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0">
        <f>(((L777/60)/60)/24)+DATE(1970,1,1)</f>
        <v>41949.25</v>
      </c>
      <c r="O777" s="10">
        <f>(((M777/60)/60)/24)+DATE(1970,1,1)</f>
        <v>41959.25</v>
      </c>
      <c r="P777" t="b">
        <v>0</v>
      </c>
      <c r="Q777" t="b">
        <v>0</v>
      </c>
      <c r="R777" t="s">
        <v>2035</v>
      </c>
      <c r="S777" t="s">
        <v>2036</v>
      </c>
      <c r="T777" t="s">
        <v>23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5">
        <f>E778/D778</f>
        <v>0.65544223826714798</v>
      </c>
      <c r="H778" s="6">
        <f>AVERAGE(E778/I778,FALSE)</f>
        <v>16.497728305315764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0">
        <f>(((L778/60)/60)/24)+DATE(1970,1,1)</f>
        <v>43650.208333333328</v>
      </c>
      <c r="O778" s="10">
        <f>(((M778/60)/60)/24)+DATE(1970,1,1)</f>
        <v>43668.208333333328</v>
      </c>
      <c r="P778" t="b">
        <v>0</v>
      </c>
      <c r="Q778" t="b">
        <v>0</v>
      </c>
      <c r="R778" t="s">
        <v>2039</v>
      </c>
      <c r="S778" t="s">
        <v>2040</v>
      </c>
      <c r="T778" t="s">
        <v>33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5">
        <f>E779/D779</f>
        <v>0.49026652452025588</v>
      </c>
      <c r="H779" s="6">
        <f>AVERAGE(E779/I779,FALSE)</f>
        <v>34.014053254437869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0">
        <f>(((L779/60)/60)/24)+DATE(1970,1,1)</f>
        <v>40809.208333333336</v>
      </c>
      <c r="O779" s="10">
        <f>(((M779/60)/60)/24)+DATE(1970,1,1)</f>
        <v>40838.208333333336</v>
      </c>
      <c r="P779" t="b">
        <v>0</v>
      </c>
      <c r="Q779" t="b">
        <v>0</v>
      </c>
      <c r="R779" t="s">
        <v>2039</v>
      </c>
      <c r="S779" t="s">
        <v>2040</v>
      </c>
      <c r="T779" t="s">
        <v>33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5">
        <f>E780/D780</f>
        <v>7.8792307692307695</v>
      </c>
      <c r="H780" s="6">
        <f>AVERAGE(E780/I780,FALSE)</f>
        <v>29.433908045977013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0">
        <f>(((L780/60)/60)/24)+DATE(1970,1,1)</f>
        <v>40768.208333333336</v>
      </c>
      <c r="O780" s="10">
        <f>(((M780/60)/60)/24)+DATE(1970,1,1)</f>
        <v>40773.208333333336</v>
      </c>
      <c r="P780" t="b">
        <v>0</v>
      </c>
      <c r="Q780" t="b">
        <v>0</v>
      </c>
      <c r="R780" t="s">
        <v>2041</v>
      </c>
      <c r="S780" t="s">
        <v>2049</v>
      </c>
      <c r="T780" t="s">
        <v>71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5">
        <f>E781/D781</f>
        <v>0.80306347746090156</v>
      </c>
      <c r="H781" s="6">
        <f>AVERAGE(E781/I781,FALSE)</f>
        <v>52.522864019253909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0">
        <f>(((L781/60)/60)/24)+DATE(1970,1,1)</f>
        <v>42230.208333333328</v>
      </c>
      <c r="O781" s="10">
        <f>(((M781/60)/60)/24)+DATE(1970,1,1)</f>
        <v>42239.208333333328</v>
      </c>
      <c r="P781" t="b">
        <v>0</v>
      </c>
      <c r="Q781" t="b">
        <v>1</v>
      </c>
      <c r="R781" t="s">
        <v>2039</v>
      </c>
      <c r="S781" t="s">
        <v>2040</v>
      </c>
      <c r="T781" t="s">
        <v>33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5">
        <f>E782/D782</f>
        <v>1.0629411764705883</v>
      </c>
      <c r="H782" s="6">
        <f>AVERAGE(E782/I782,FALSE)</f>
        <v>16.527439024390244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0">
        <f>(((L782/60)/60)/24)+DATE(1970,1,1)</f>
        <v>42573.208333333328</v>
      </c>
      <c r="O782" s="10">
        <f>(((M782/60)/60)/24)+DATE(1970,1,1)</f>
        <v>42592.208333333328</v>
      </c>
      <c r="P782" t="b">
        <v>0</v>
      </c>
      <c r="Q782" t="b">
        <v>1</v>
      </c>
      <c r="R782" t="s">
        <v>2041</v>
      </c>
      <c r="S782" t="s">
        <v>2044</v>
      </c>
      <c r="T782" t="s">
        <v>53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5">
        <f>E783/D783</f>
        <v>0.50735632183908042</v>
      </c>
      <c r="H783" s="6">
        <f>AVERAGE(E783/I783,FALSE)</f>
        <v>39.410714285714285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0">
        <f>(((L783/60)/60)/24)+DATE(1970,1,1)</f>
        <v>40482.208333333336</v>
      </c>
      <c r="O783" s="10">
        <f>(((M783/60)/60)/24)+DATE(1970,1,1)</f>
        <v>40533.25</v>
      </c>
      <c r="P783" t="b">
        <v>0</v>
      </c>
      <c r="Q783" t="b">
        <v>0</v>
      </c>
      <c r="R783" t="s">
        <v>2039</v>
      </c>
      <c r="S783" t="s">
        <v>2040</v>
      </c>
      <c r="T783" t="s">
        <v>33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5">
        <f>E784/D784</f>
        <v>2.153137254901961</v>
      </c>
      <c r="H784" s="6">
        <f>AVERAGE(E784/I784,FALSE)</f>
        <v>34.102484472049689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0">
        <f>(((L784/60)/60)/24)+DATE(1970,1,1)</f>
        <v>40603.25</v>
      </c>
      <c r="O784" s="10">
        <f>(((M784/60)/60)/24)+DATE(1970,1,1)</f>
        <v>40631.208333333336</v>
      </c>
      <c r="P784" t="b">
        <v>0</v>
      </c>
      <c r="Q784" t="b">
        <v>1</v>
      </c>
      <c r="R784" t="s">
        <v>2041</v>
      </c>
      <c r="S784" t="s">
        <v>2049</v>
      </c>
      <c r="T784" t="s">
        <v>71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5">
        <f>E785/D785</f>
        <v>1.4122972972972974</v>
      </c>
      <c r="H785" s="6">
        <f>AVERAGE(E785/I785,FALSE)</f>
        <v>37.865942028985508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0">
        <f>(((L785/60)/60)/24)+DATE(1970,1,1)</f>
        <v>41625.25</v>
      </c>
      <c r="O785" s="10">
        <f>(((M785/60)/60)/24)+DATE(1970,1,1)</f>
        <v>41632.25</v>
      </c>
      <c r="P785" t="b">
        <v>0</v>
      </c>
      <c r="Q785" t="b">
        <v>0</v>
      </c>
      <c r="R785" t="s">
        <v>2035</v>
      </c>
      <c r="S785" t="s">
        <v>2036</v>
      </c>
      <c r="T785" t="s">
        <v>23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5">
        <f>E786/D786</f>
        <v>1.1533745781777278</v>
      </c>
      <c r="H786" s="6">
        <f>AVERAGE(E786/I786,FALSE)</f>
        <v>15.498035066505441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0">
        <f>(((L786/60)/60)/24)+DATE(1970,1,1)</f>
        <v>42435.25</v>
      </c>
      <c r="O786" s="10">
        <f>(((M786/60)/60)/24)+DATE(1970,1,1)</f>
        <v>42446.208333333328</v>
      </c>
      <c r="P786" t="b">
        <v>0</v>
      </c>
      <c r="Q786" t="b">
        <v>0</v>
      </c>
      <c r="R786" t="s">
        <v>2037</v>
      </c>
      <c r="S786" t="s">
        <v>2038</v>
      </c>
      <c r="T786" t="s">
        <v>28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5">
        <f>E787/D787</f>
        <v>1.9311940298507462</v>
      </c>
      <c r="H787" s="6">
        <f>AVERAGE(E787/I787,FALSE)</f>
        <v>50.940944881889763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0">
        <f>(((L787/60)/60)/24)+DATE(1970,1,1)</f>
        <v>43582.208333333328</v>
      </c>
      <c r="O787" s="10">
        <f>(((M787/60)/60)/24)+DATE(1970,1,1)</f>
        <v>43616.208333333328</v>
      </c>
      <c r="P787" t="b">
        <v>0</v>
      </c>
      <c r="Q787" t="b">
        <v>1</v>
      </c>
      <c r="R787" t="s">
        <v>2041</v>
      </c>
      <c r="S787" t="s">
        <v>2049</v>
      </c>
      <c r="T787" t="s">
        <v>71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5">
        <f>E788/D788</f>
        <v>7.2973333333333334</v>
      </c>
      <c r="H788" s="6">
        <f>AVERAGE(E788/I788,FALSE)</f>
        <v>26.439613526570049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0">
        <f>(((L788/60)/60)/24)+DATE(1970,1,1)</f>
        <v>43186.208333333328</v>
      </c>
      <c r="O788" s="10">
        <f>(((M788/60)/60)/24)+DATE(1970,1,1)</f>
        <v>43193.208333333328</v>
      </c>
      <c r="P788" t="b">
        <v>0</v>
      </c>
      <c r="Q788" t="b">
        <v>1</v>
      </c>
      <c r="R788" t="s">
        <v>2035</v>
      </c>
      <c r="S788" t="s">
        <v>2058</v>
      </c>
      <c r="T788" t="s">
        <v>159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5">
        <f>E789/D789</f>
        <v>0.99663398692810456</v>
      </c>
      <c r="H789" s="6">
        <f>AVERAGE(E789/I789,FALSE)</f>
        <v>35.502910360884748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0">
        <f>(((L789/60)/60)/24)+DATE(1970,1,1)</f>
        <v>40684.208333333336</v>
      </c>
      <c r="O789" s="10">
        <f>(((M789/60)/60)/24)+DATE(1970,1,1)</f>
        <v>40693.208333333336</v>
      </c>
      <c r="P789" t="b">
        <v>0</v>
      </c>
      <c r="Q789" t="b">
        <v>0</v>
      </c>
      <c r="R789" t="s">
        <v>2035</v>
      </c>
      <c r="S789" t="s">
        <v>2036</v>
      </c>
      <c r="T789" t="s">
        <v>23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5">
        <f>E790/D790</f>
        <v>0.88166666666666671</v>
      </c>
      <c r="H790" s="6">
        <f>AVERAGE(E790/I790,FALSE)</f>
        <v>51.193548387096776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0">
        <f>(((L790/60)/60)/24)+DATE(1970,1,1)</f>
        <v>41202.208333333336</v>
      </c>
      <c r="O790" s="10">
        <f>(((M790/60)/60)/24)+DATE(1970,1,1)</f>
        <v>41223.25</v>
      </c>
      <c r="P790" t="b">
        <v>0</v>
      </c>
      <c r="Q790" t="b">
        <v>0</v>
      </c>
      <c r="R790" t="s">
        <v>2041</v>
      </c>
      <c r="S790" t="s">
        <v>2049</v>
      </c>
      <c r="T790" t="s">
        <v>71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5">
        <f>E791/D791</f>
        <v>0.37233333333333335</v>
      </c>
      <c r="H791" s="6">
        <f>AVERAGE(E791/I791,FALSE)</f>
        <v>37.233333333333334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0">
        <f>(((L791/60)/60)/24)+DATE(1970,1,1)</f>
        <v>41786.208333333336</v>
      </c>
      <c r="O791" s="10">
        <f>(((M791/60)/60)/24)+DATE(1970,1,1)</f>
        <v>41823.208333333336</v>
      </c>
      <c r="P791" t="b">
        <v>0</v>
      </c>
      <c r="Q791" t="b">
        <v>0</v>
      </c>
      <c r="R791" t="s">
        <v>2039</v>
      </c>
      <c r="S791" t="s">
        <v>2040</v>
      </c>
      <c r="T791" t="s">
        <v>33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5">
        <f>E792/D792</f>
        <v>0.30540075309306081</v>
      </c>
      <c r="H792" s="6">
        <f>AVERAGE(E792/I792,FALSE)</f>
        <v>25.504941599281221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0">
        <f>(((L792/60)/60)/24)+DATE(1970,1,1)</f>
        <v>40223.25</v>
      </c>
      <c r="O792" s="10">
        <f>(((M792/60)/60)/24)+DATE(1970,1,1)</f>
        <v>40229.25</v>
      </c>
      <c r="P792" t="b">
        <v>0</v>
      </c>
      <c r="Q792" t="b">
        <v>0</v>
      </c>
      <c r="R792" t="s">
        <v>2039</v>
      </c>
      <c r="S792" t="s">
        <v>2040</v>
      </c>
      <c r="T792" t="s">
        <v>33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5">
        <f>E793/D793</f>
        <v>0.25714285714285712</v>
      </c>
      <c r="H793" s="6">
        <f>AVERAGE(E793/I793,FALSE)</f>
        <v>45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0">
        <f>(((L793/60)/60)/24)+DATE(1970,1,1)</f>
        <v>42715.25</v>
      </c>
      <c r="O793" s="10">
        <f>(((M793/60)/60)/24)+DATE(1970,1,1)</f>
        <v>42731.25</v>
      </c>
      <c r="P793" t="b">
        <v>0</v>
      </c>
      <c r="Q793" t="b">
        <v>0</v>
      </c>
      <c r="R793" t="s">
        <v>2033</v>
      </c>
      <c r="S793" t="s">
        <v>2034</v>
      </c>
      <c r="T793" t="s">
        <v>17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5">
        <f>E794/D794</f>
        <v>0.34</v>
      </c>
      <c r="H794" s="6">
        <f>AVERAGE(E794/I794,FALSE)</f>
        <v>48.571428571428569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0">
        <f>(((L794/60)/60)/24)+DATE(1970,1,1)</f>
        <v>41451.208333333336</v>
      </c>
      <c r="O794" s="10">
        <f>(((M794/60)/60)/24)+DATE(1970,1,1)</f>
        <v>41479.208333333336</v>
      </c>
      <c r="P794" t="b">
        <v>0</v>
      </c>
      <c r="Q794" t="b">
        <v>1</v>
      </c>
      <c r="R794" t="s">
        <v>2039</v>
      </c>
      <c r="S794" t="s">
        <v>2040</v>
      </c>
      <c r="T794" t="s">
        <v>33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5">
        <f>E795/D795</f>
        <v>11.859090909090909</v>
      </c>
      <c r="H795" s="6">
        <f>AVERAGE(E795/I795,FALSE)</f>
        <v>36.035911602209943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0">
        <f>(((L795/60)/60)/24)+DATE(1970,1,1)</f>
        <v>41450.208333333336</v>
      </c>
      <c r="O795" s="10">
        <f>(((M795/60)/60)/24)+DATE(1970,1,1)</f>
        <v>41454.208333333336</v>
      </c>
      <c r="P795" t="b">
        <v>0</v>
      </c>
      <c r="Q795" t="b">
        <v>0</v>
      </c>
      <c r="R795" t="s">
        <v>2047</v>
      </c>
      <c r="S795" t="s">
        <v>2048</v>
      </c>
      <c r="T795" t="s">
        <v>68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5">
        <f>E796/D796</f>
        <v>1.2539393939393939</v>
      </c>
      <c r="H796" s="6">
        <f>AVERAGE(E796/I796,FALSE)</f>
        <v>37.618181818181817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0">
        <f>(((L796/60)/60)/24)+DATE(1970,1,1)</f>
        <v>43091.25</v>
      </c>
      <c r="O796" s="10">
        <f>(((M796/60)/60)/24)+DATE(1970,1,1)</f>
        <v>43103.25</v>
      </c>
      <c r="P796" t="b">
        <v>0</v>
      </c>
      <c r="Q796" t="b">
        <v>0</v>
      </c>
      <c r="R796" t="s">
        <v>2035</v>
      </c>
      <c r="S796" t="s">
        <v>2036</v>
      </c>
      <c r="T796" t="s">
        <v>23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5">
        <f>E797/D797</f>
        <v>0.14394366197183098</v>
      </c>
      <c r="H797" s="6">
        <f>AVERAGE(E797/I797,FALSE)</f>
        <v>16.483870967741936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0">
        <f>(((L797/60)/60)/24)+DATE(1970,1,1)</f>
        <v>42675.208333333328</v>
      </c>
      <c r="O797" s="10">
        <f>(((M797/60)/60)/24)+DATE(1970,1,1)</f>
        <v>42678.208333333328</v>
      </c>
      <c r="P797" t="b">
        <v>0</v>
      </c>
      <c r="Q797" t="b">
        <v>0</v>
      </c>
      <c r="R797" t="s">
        <v>2041</v>
      </c>
      <c r="S797" t="s">
        <v>2044</v>
      </c>
      <c r="T797" t="s">
        <v>53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5">
        <f>E798/D798</f>
        <v>0.54807692307692313</v>
      </c>
      <c r="H798" s="6">
        <f>AVERAGE(E798/I798,FALSE)</f>
        <v>27.403846153846153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0">
        <f>(((L798/60)/60)/24)+DATE(1970,1,1)</f>
        <v>41859.208333333336</v>
      </c>
      <c r="O798" s="10">
        <f>(((M798/60)/60)/24)+DATE(1970,1,1)</f>
        <v>41866.208333333336</v>
      </c>
      <c r="P798" t="b">
        <v>0</v>
      </c>
      <c r="Q798" t="b">
        <v>1</v>
      </c>
      <c r="R798" t="s">
        <v>2050</v>
      </c>
      <c r="S798" t="s">
        <v>2061</v>
      </c>
      <c r="T798" t="s">
        <v>292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5">
        <f>E799/D799</f>
        <v>1.0963157894736841</v>
      </c>
      <c r="H799" s="6">
        <f>AVERAGE(E799/I799,FALSE)</f>
        <v>22.518918918918917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0">
        <f>(((L799/60)/60)/24)+DATE(1970,1,1)</f>
        <v>43464.25</v>
      </c>
      <c r="O799" s="10">
        <f>(((M799/60)/60)/24)+DATE(1970,1,1)</f>
        <v>43487.25</v>
      </c>
      <c r="P799" t="b">
        <v>0</v>
      </c>
      <c r="Q799" t="b">
        <v>0</v>
      </c>
      <c r="R799" t="s">
        <v>2037</v>
      </c>
      <c r="S799" t="s">
        <v>2038</v>
      </c>
      <c r="T799" t="s">
        <v>28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5">
        <f>E800/D800</f>
        <v>1.8847058823529412</v>
      </c>
      <c r="H800" s="6">
        <f>AVERAGE(E800/I800,FALSE)</f>
        <v>26.479338842975206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0">
        <f>(((L800/60)/60)/24)+DATE(1970,1,1)</f>
        <v>41060.208333333336</v>
      </c>
      <c r="O800" s="10">
        <f>(((M800/60)/60)/24)+DATE(1970,1,1)</f>
        <v>41088.208333333336</v>
      </c>
      <c r="P800" t="b">
        <v>0</v>
      </c>
      <c r="Q800" t="b">
        <v>1</v>
      </c>
      <c r="R800" t="s">
        <v>2039</v>
      </c>
      <c r="S800" t="s">
        <v>2040</v>
      </c>
      <c r="T800" t="s">
        <v>33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5">
        <f>E801/D801</f>
        <v>0.87008284023668636</v>
      </c>
      <c r="H801" s="6">
        <f>AVERAGE(E801/I801,FALSE)</f>
        <v>30.008979591836734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0">
        <f>(((L801/60)/60)/24)+DATE(1970,1,1)</f>
        <v>42399.25</v>
      </c>
      <c r="O801" s="10">
        <f>(((M801/60)/60)/24)+DATE(1970,1,1)</f>
        <v>42403.25</v>
      </c>
      <c r="P801" t="b">
        <v>0</v>
      </c>
      <c r="Q801" t="b">
        <v>0</v>
      </c>
      <c r="R801" t="s">
        <v>2039</v>
      </c>
      <c r="S801" t="s">
        <v>2040</v>
      </c>
      <c r="T801" t="s">
        <v>33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5">
        <f>E802/D802</f>
        <v>0.01</v>
      </c>
      <c r="H802" s="6">
        <f>AVERAGE(E802/I802,FALSE)</f>
        <v>0.5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>(((L802/60)/60)/24)+DATE(1970,1,1)</f>
        <v>42167.208333333328</v>
      </c>
      <c r="O802" s="10">
        <f>(((M802/60)/60)/24)+DATE(1970,1,1)</f>
        <v>42171.208333333328</v>
      </c>
      <c r="P802" t="b">
        <v>0</v>
      </c>
      <c r="Q802" t="b">
        <v>0</v>
      </c>
      <c r="R802" t="s">
        <v>2035</v>
      </c>
      <c r="S802" t="s">
        <v>2036</v>
      </c>
      <c r="T802" t="s">
        <v>23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5">
        <f>E803/D803</f>
        <v>2.0291304347826089</v>
      </c>
      <c r="H803" s="6">
        <f>AVERAGE(E803/I803,FALSE)</f>
        <v>22.014150943396228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0">
        <f>(((L803/60)/60)/24)+DATE(1970,1,1)</f>
        <v>43830.25</v>
      </c>
      <c r="O803" s="10">
        <f>(((M803/60)/60)/24)+DATE(1970,1,1)</f>
        <v>43852.25</v>
      </c>
      <c r="P803" t="b">
        <v>0</v>
      </c>
      <c r="Q803" t="b">
        <v>1</v>
      </c>
      <c r="R803" t="s">
        <v>2054</v>
      </c>
      <c r="S803" t="s">
        <v>2055</v>
      </c>
      <c r="T803" t="s">
        <v>122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5">
        <f>E804/D804</f>
        <v>1.9703225806451612</v>
      </c>
      <c r="H804" s="6">
        <f>AVERAGE(E804/I804,FALSE)</f>
        <v>43.014084507042256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0">
        <f>(((L804/60)/60)/24)+DATE(1970,1,1)</f>
        <v>43650.208333333328</v>
      </c>
      <c r="O804" s="10">
        <f>(((M804/60)/60)/24)+DATE(1970,1,1)</f>
        <v>43652.208333333328</v>
      </c>
      <c r="P804" t="b">
        <v>0</v>
      </c>
      <c r="Q804" t="b">
        <v>0</v>
      </c>
      <c r="R804" t="s">
        <v>2054</v>
      </c>
      <c r="S804" t="s">
        <v>2055</v>
      </c>
      <c r="T804" t="s">
        <v>122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5">
        <f>E805/D805</f>
        <v>1.07</v>
      </c>
      <c r="H805" s="6">
        <f>AVERAGE(E805/I805,FALSE)</f>
        <v>14.006437768240342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0">
        <f>(((L805/60)/60)/24)+DATE(1970,1,1)</f>
        <v>43492.25</v>
      </c>
      <c r="O805" s="10">
        <f>(((M805/60)/60)/24)+DATE(1970,1,1)</f>
        <v>43526.25</v>
      </c>
      <c r="P805" t="b">
        <v>0</v>
      </c>
      <c r="Q805" t="b">
        <v>0</v>
      </c>
      <c r="R805" t="s">
        <v>2039</v>
      </c>
      <c r="S805" t="s">
        <v>2040</v>
      </c>
      <c r="T805" t="s">
        <v>33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5">
        <f>E806/D806</f>
        <v>2.6873076923076922</v>
      </c>
      <c r="H806" s="6">
        <f>AVERAGE(E806/I806,FALSE)</f>
        <v>16.025229357798164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0">
        <f>(((L806/60)/60)/24)+DATE(1970,1,1)</f>
        <v>43102.25</v>
      </c>
      <c r="O806" s="10">
        <f>(((M806/60)/60)/24)+DATE(1970,1,1)</f>
        <v>43122.25</v>
      </c>
      <c r="P806" t="b">
        <v>0</v>
      </c>
      <c r="Q806" t="b">
        <v>0</v>
      </c>
      <c r="R806" t="s">
        <v>2035</v>
      </c>
      <c r="S806" t="s">
        <v>2036</v>
      </c>
      <c r="T806" t="s">
        <v>23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5">
        <f>E807/D807</f>
        <v>0.50845360824742269</v>
      </c>
      <c r="H807" s="6">
        <f>AVERAGE(E807/I807,FALSE)</f>
        <v>36.805970149253731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0">
        <f>(((L807/60)/60)/24)+DATE(1970,1,1)</f>
        <v>41958.25</v>
      </c>
      <c r="O807" s="10">
        <f>(((M807/60)/60)/24)+DATE(1970,1,1)</f>
        <v>42009.25</v>
      </c>
      <c r="P807" t="b">
        <v>0</v>
      </c>
      <c r="Q807" t="b">
        <v>0</v>
      </c>
      <c r="R807" t="s">
        <v>2041</v>
      </c>
      <c r="S807" t="s">
        <v>2042</v>
      </c>
      <c r="T807" t="s">
        <v>42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5">
        <f>E808/D808</f>
        <v>11.802857142857142</v>
      </c>
      <c r="H808" s="6">
        <f>AVERAGE(E808/I808,FALSE)</f>
        <v>54.35526315789474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0">
        <f>(((L808/60)/60)/24)+DATE(1970,1,1)</f>
        <v>40973.25</v>
      </c>
      <c r="O808" s="10">
        <f>(((M808/60)/60)/24)+DATE(1970,1,1)</f>
        <v>40997.208333333336</v>
      </c>
      <c r="P808" t="b">
        <v>0</v>
      </c>
      <c r="Q808" t="b">
        <v>1</v>
      </c>
      <c r="R808" t="s">
        <v>2041</v>
      </c>
      <c r="S808" t="s">
        <v>2044</v>
      </c>
      <c r="T808" t="s">
        <v>53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5">
        <f>E809/D809</f>
        <v>2.64</v>
      </c>
      <c r="H809" s="6">
        <f>AVERAGE(E809/I809,FALSE)</f>
        <v>21.488372093023255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0">
        <f>(((L809/60)/60)/24)+DATE(1970,1,1)</f>
        <v>43753.208333333328</v>
      </c>
      <c r="O809" s="10">
        <f>(((M809/60)/60)/24)+DATE(1970,1,1)</f>
        <v>43797.25</v>
      </c>
      <c r="P809" t="b">
        <v>0</v>
      </c>
      <c r="Q809" t="b">
        <v>1</v>
      </c>
      <c r="R809" t="s">
        <v>2039</v>
      </c>
      <c r="S809" t="s">
        <v>2040</v>
      </c>
      <c r="T809" t="s">
        <v>33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5">
        <f>E810/D810</f>
        <v>0.30442307692307691</v>
      </c>
      <c r="H810" s="6">
        <f>AVERAGE(E810/I810,FALSE)</f>
        <v>41.657894736842103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0">
        <f>(((L810/60)/60)/24)+DATE(1970,1,1)</f>
        <v>42507.208333333328</v>
      </c>
      <c r="O810" s="10">
        <f>(((M810/60)/60)/24)+DATE(1970,1,1)</f>
        <v>42524.208333333328</v>
      </c>
      <c r="P810" t="b">
        <v>0</v>
      </c>
      <c r="Q810" t="b">
        <v>0</v>
      </c>
      <c r="R810" t="s">
        <v>2033</v>
      </c>
      <c r="S810" t="s">
        <v>2034</v>
      </c>
      <c r="T810" t="s">
        <v>17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5">
        <f>E811/D811</f>
        <v>0.62880681818181816</v>
      </c>
      <c r="H811" s="6">
        <f>AVERAGE(E811/I811,FALSE)</f>
        <v>21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0">
        <f>(((L811/60)/60)/24)+DATE(1970,1,1)</f>
        <v>41135.208333333336</v>
      </c>
      <c r="O811" s="10">
        <f>(((M811/60)/60)/24)+DATE(1970,1,1)</f>
        <v>41136.208333333336</v>
      </c>
      <c r="P811" t="b">
        <v>0</v>
      </c>
      <c r="Q811" t="b">
        <v>0</v>
      </c>
      <c r="R811" t="s">
        <v>2041</v>
      </c>
      <c r="S811" t="s">
        <v>2042</v>
      </c>
      <c r="T811" t="s">
        <v>42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5">
        <f>E812/D812</f>
        <v>1.9312499999999999</v>
      </c>
      <c r="H812" s="6">
        <f>AVERAGE(E812/I812,FALSE)</f>
        <v>27.963800904977376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0">
        <f>(((L812/60)/60)/24)+DATE(1970,1,1)</f>
        <v>43067.25</v>
      </c>
      <c r="O812" s="10">
        <f>(((M812/60)/60)/24)+DATE(1970,1,1)</f>
        <v>43077.25</v>
      </c>
      <c r="P812" t="b">
        <v>0</v>
      </c>
      <c r="Q812" t="b">
        <v>1</v>
      </c>
      <c r="R812" t="s">
        <v>2039</v>
      </c>
      <c r="S812" t="s">
        <v>2040</v>
      </c>
      <c r="T812" t="s">
        <v>33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5">
        <f>E813/D813</f>
        <v>0.77102702702702708</v>
      </c>
      <c r="H813" s="6">
        <f>AVERAGE(E813/I813,FALSE)</f>
        <v>52.518409425625919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0">
        <f>(((L813/60)/60)/24)+DATE(1970,1,1)</f>
        <v>42378.25</v>
      </c>
      <c r="O813" s="10">
        <f>(((M813/60)/60)/24)+DATE(1970,1,1)</f>
        <v>42380.25</v>
      </c>
      <c r="P813" t="b">
        <v>0</v>
      </c>
      <c r="Q813" t="b">
        <v>1</v>
      </c>
      <c r="R813" t="s">
        <v>2050</v>
      </c>
      <c r="S813" t="s">
        <v>2051</v>
      </c>
      <c r="T813" t="s">
        <v>89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5">
        <f>E814/D814</f>
        <v>2.2552763819095478</v>
      </c>
      <c r="H814" s="6">
        <f>AVERAGE(E814/I814,FALSE)</f>
        <v>24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0">
        <f>(((L814/60)/60)/24)+DATE(1970,1,1)</f>
        <v>43206.208333333328</v>
      </c>
      <c r="O814" s="10">
        <f>(((M814/60)/60)/24)+DATE(1970,1,1)</f>
        <v>43211.208333333328</v>
      </c>
      <c r="P814" t="b">
        <v>0</v>
      </c>
      <c r="Q814" t="b">
        <v>0</v>
      </c>
      <c r="R814" t="s">
        <v>2047</v>
      </c>
      <c r="S814" t="s">
        <v>2048</v>
      </c>
      <c r="T814" t="s">
        <v>68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5">
        <f>E815/D815</f>
        <v>2.3940625</v>
      </c>
      <c r="H815" s="6">
        <f>AVERAGE(E815/I815,FALSE)</f>
        <v>56.330882352941174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0">
        <f>(((L815/60)/60)/24)+DATE(1970,1,1)</f>
        <v>41148.208333333336</v>
      </c>
      <c r="O815" s="10">
        <f>(((M815/60)/60)/24)+DATE(1970,1,1)</f>
        <v>41158.208333333336</v>
      </c>
      <c r="P815" t="b">
        <v>0</v>
      </c>
      <c r="Q815" t="b">
        <v>0</v>
      </c>
      <c r="R815" t="s">
        <v>2050</v>
      </c>
      <c r="S815" t="s">
        <v>2051</v>
      </c>
      <c r="T815" t="s">
        <v>89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5">
        <f>E816/D816</f>
        <v>0.921875</v>
      </c>
      <c r="H816" s="6">
        <f>AVERAGE(E816/I816,FALSE)</f>
        <v>40.972222222222221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0">
        <f>(((L816/60)/60)/24)+DATE(1970,1,1)</f>
        <v>42517.208333333328</v>
      </c>
      <c r="O816" s="10">
        <f>(((M816/60)/60)/24)+DATE(1970,1,1)</f>
        <v>42519.208333333328</v>
      </c>
      <c r="P816" t="b">
        <v>0</v>
      </c>
      <c r="Q816" t="b">
        <v>1</v>
      </c>
      <c r="R816" t="s">
        <v>2035</v>
      </c>
      <c r="S816" t="s">
        <v>2036</v>
      </c>
      <c r="T816" t="s">
        <v>23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5">
        <f>E817/D817</f>
        <v>1.3023333333333333</v>
      </c>
      <c r="H817" s="6">
        <f>AVERAGE(E817/I817,FALSE)</f>
        <v>32.024590163934427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0">
        <f>(((L817/60)/60)/24)+DATE(1970,1,1)</f>
        <v>43068.25</v>
      </c>
      <c r="O817" s="10">
        <f>(((M817/60)/60)/24)+DATE(1970,1,1)</f>
        <v>43094.25</v>
      </c>
      <c r="P817" t="b">
        <v>0</v>
      </c>
      <c r="Q817" t="b">
        <v>0</v>
      </c>
      <c r="R817" t="s">
        <v>2035</v>
      </c>
      <c r="S817" t="s">
        <v>2036</v>
      </c>
      <c r="T817" t="s">
        <v>23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5">
        <f>E818/D818</f>
        <v>6.1521739130434785</v>
      </c>
      <c r="H818" s="6">
        <f>AVERAGE(E818/I818,FALSE)</f>
        <v>53.195488721804509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0">
        <f>(((L818/60)/60)/24)+DATE(1970,1,1)</f>
        <v>41680.25</v>
      </c>
      <c r="O818" s="10">
        <f>(((M818/60)/60)/24)+DATE(1970,1,1)</f>
        <v>41682.25</v>
      </c>
      <c r="P818" t="b">
        <v>1</v>
      </c>
      <c r="Q818" t="b">
        <v>1</v>
      </c>
      <c r="R818" t="s">
        <v>2039</v>
      </c>
      <c r="S818" t="s">
        <v>2040</v>
      </c>
      <c r="T818" t="s">
        <v>33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5">
        <f>E819/D819</f>
        <v>3.687953216374269</v>
      </c>
      <c r="H819" s="6">
        <f>AVERAGE(E819/I819,FALSE)</f>
        <v>38.005624748895137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0">
        <f>(((L819/60)/60)/24)+DATE(1970,1,1)</f>
        <v>43589.208333333328</v>
      </c>
      <c r="O819" s="10">
        <f>(((M819/60)/60)/24)+DATE(1970,1,1)</f>
        <v>43617.208333333328</v>
      </c>
      <c r="P819" t="b">
        <v>0</v>
      </c>
      <c r="Q819" t="b">
        <v>1</v>
      </c>
      <c r="R819" t="s">
        <v>2047</v>
      </c>
      <c r="S819" t="s">
        <v>2048</v>
      </c>
      <c r="T819" t="s">
        <v>68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5">
        <f>E820/D820</f>
        <v>10.948571428571428</v>
      </c>
      <c r="H820" s="6">
        <f>AVERAGE(E820/I820,FALSE)</f>
        <v>55.536231884057969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0">
        <f>(((L820/60)/60)/24)+DATE(1970,1,1)</f>
        <v>43486.25</v>
      </c>
      <c r="O820" s="10">
        <f>(((M820/60)/60)/24)+DATE(1970,1,1)</f>
        <v>43499.25</v>
      </c>
      <c r="P820" t="b">
        <v>0</v>
      </c>
      <c r="Q820" t="b">
        <v>1</v>
      </c>
      <c r="R820" t="s">
        <v>2039</v>
      </c>
      <c r="S820" t="s">
        <v>2040</v>
      </c>
      <c r="T820" t="s">
        <v>33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5">
        <f>E821/D821</f>
        <v>0.50662921348314605</v>
      </c>
      <c r="H821" s="6">
        <f>AVERAGE(E821/I821,FALSE)</f>
        <v>47.968085106382979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0">
        <f>(((L821/60)/60)/24)+DATE(1970,1,1)</f>
        <v>41237.25</v>
      </c>
      <c r="O821" s="10">
        <f>(((M821/60)/60)/24)+DATE(1970,1,1)</f>
        <v>41252.25</v>
      </c>
      <c r="P821" t="b">
        <v>1</v>
      </c>
      <c r="Q821" t="b">
        <v>0</v>
      </c>
      <c r="R821" t="s">
        <v>2050</v>
      </c>
      <c r="S821" t="s">
        <v>2051</v>
      </c>
      <c r="T821" t="s">
        <v>89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5">
        <f>E822/D822</f>
        <v>8.0060000000000002</v>
      </c>
      <c r="H822" s="6">
        <f>AVERAGE(E822/I822,FALSE)</f>
        <v>21.521505376344088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0">
        <f>(((L822/60)/60)/24)+DATE(1970,1,1)</f>
        <v>43310.208333333328</v>
      </c>
      <c r="O822" s="10">
        <f>(((M822/60)/60)/24)+DATE(1970,1,1)</f>
        <v>43323.208333333328</v>
      </c>
      <c r="P822" t="b">
        <v>0</v>
      </c>
      <c r="Q822" t="b">
        <v>1</v>
      </c>
      <c r="R822" t="s">
        <v>2035</v>
      </c>
      <c r="S822" t="s">
        <v>2036</v>
      </c>
      <c r="T822" t="s">
        <v>23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5">
        <f>E823/D823</f>
        <v>2.9128571428571428</v>
      </c>
      <c r="H823" s="6">
        <f>AVERAGE(E823/I823,FALSE)</f>
        <v>33.983333333333334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0">
        <f>(((L823/60)/60)/24)+DATE(1970,1,1)</f>
        <v>42794.25</v>
      </c>
      <c r="O823" s="10">
        <f>(((M823/60)/60)/24)+DATE(1970,1,1)</f>
        <v>42807.208333333328</v>
      </c>
      <c r="P823" t="b">
        <v>0</v>
      </c>
      <c r="Q823" t="b">
        <v>0</v>
      </c>
      <c r="R823" t="s">
        <v>2041</v>
      </c>
      <c r="S823" t="s">
        <v>2042</v>
      </c>
      <c r="T823" t="s">
        <v>42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5">
        <f>E824/D824</f>
        <v>3.4996666666666667</v>
      </c>
      <c r="H824" s="6">
        <f>AVERAGE(E824/I824,FALSE)</f>
        <v>44.995714285714286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0">
        <f>(((L824/60)/60)/24)+DATE(1970,1,1)</f>
        <v>41698.25</v>
      </c>
      <c r="O824" s="10">
        <f>(((M824/60)/60)/24)+DATE(1970,1,1)</f>
        <v>41715.208333333336</v>
      </c>
      <c r="P824" t="b">
        <v>0</v>
      </c>
      <c r="Q824" t="b">
        <v>0</v>
      </c>
      <c r="R824" t="s">
        <v>2035</v>
      </c>
      <c r="S824" t="s">
        <v>2036</v>
      </c>
      <c r="T824" t="s">
        <v>23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5">
        <f>E825/D825</f>
        <v>3.5707317073170732</v>
      </c>
      <c r="H825" s="6">
        <f>AVERAGE(E825/I825,FALSE)</f>
        <v>29.047619047619047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0">
        <f>(((L825/60)/60)/24)+DATE(1970,1,1)</f>
        <v>41892.208333333336</v>
      </c>
      <c r="O825" s="10">
        <f>(((M825/60)/60)/24)+DATE(1970,1,1)</f>
        <v>41917.208333333336</v>
      </c>
      <c r="P825" t="b">
        <v>1</v>
      </c>
      <c r="Q825" t="b">
        <v>1</v>
      </c>
      <c r="R825" t="s">
        <v>2035</v>
      </c>
      <c r="S825" t="s">
        <v>2036</v>
      </c>
      <c r="T825" t="s">
        <v>23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5">
        <f>E826/D826</f>
        <v>1.2648941176470587</v>
      </c>
      <c r="H826" s="6">
        <f>AVERAGE(E826/I826,FALSE)</f>
        <v>41.998437500000001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0">
        <f>(((L826/60)/60)/24)+DATE(1970,1,1)</f>
        <v>40348.208333333336</v>
      </c>
      <c r="O826" s="10">
        <f>(((M826/60)/60)/24)+DATE(1970,1,1)</f>
        <v>40380.208333333336</v>
      </c>
      <c r="P826" t="b">
        <v>0</v>
      </c>
      <c r="Q826" t="b">
        <v>1</v>
      </c>
      <c r="R826" t="s">
        <v>2047</v>
      </c>
      <c r="S826" t="s">
        <v>2048</v>
      </c>
      <c r="T826" t="s">
        <v>68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5">
        <f>E827/D827</f>
        <v>3.875</v>
      </c>
      <c r="H827" s="6">
        <f>AVERAGE(E827/I827,FALSE)</f>
        <v>44.426751592356688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0">
        <f>(((L827/60)/60)/24)+DATE(1970,1,1)</f>
        <v>42941.208333333328</v>
      </c>
      <c r="O827" s="10">
        <f>(((M827/60)/60)/24)+DATE(1970,1,1)</f>
        <v>42953.208333333328</v>
      </c>
      <c r="P827" t="b">
        <v>0</v>
      </c>
      <c r="Q827" t="b">
        <v>0</v>
      </c>
      <c r="R827" t="s">
        <v>2041</v>
      </c>
      <c r="S827" t="s">
        <v>2052</v>
      </c>
      <c r="T827" t="s">
        <v>100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5">
        <f>E828/D828</f>
        <v>4.5703571428571426</v>
      </c>
      <c r="H828" s="6">
        <f>AVERAGE(E828/I828,FALSE)</f>
        <v>32.981958762886599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0">
        <f>(((L828/60)/60)/24)+DATE(1970,1,1)</f>
        <v>40525.25</v>
      </c>
      <c r="O828" s="10">
        <f>(((M828/60)/60)/24)+DATE(1970,1,1)</f>
        <v>40553.25</v>
      </c>
      <c r="P828" t="b">
        <v>0</v>
      </c>
      <c r="Q828" t="b">
        <v>1</v>
      </c>
      <c r="R828" t="s">
        <v>2039</v>
      </c>
      <c r="S828" t="s">
        <v>2040</v>
      </c>
      <c r="T828" t="s">
        <v>33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5">
        <f>E829/D829</f>
        <v>2.6669565217391304</v>
      </c>
      <c r="H829" s="6">
        <f>AVERAGE(E829/I829,FALSE)</f>
        <v>37.402439024390247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0">
        <f>(((L829/60)/60)/24)+DATE(1970,1,1)</f>
        <v>40666.208333333336</v>
      </c>
      <c r="O829" s="10">
        <f>(((M829/60)/60)/24)+DATE(1970,1,1)</f>
        <v>40678.208333333336</v>
      </c>
      <c r="P829" t="b">
        <v>0</v>
      </c>
      <c r="Q829" t="b">
        <v>1</v>
      </c>
      <c r="R829" t="s">
        <v>2041</v>
      </c>
      <c r="S829" t="s">
        <v>2044</v>
      </c>
      <c r="T829" t="s">
        <v>53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5">
        <f>E830/D830</f>
        <v>0.69</v>
      </c>
      <c r="H830" s="6">
        <f>AVERAGE(E830/I830,FALSE)</f>
        <v>34.99285714285714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0">
        <f>(((L830/60)/60)/24)+DATE(1970,1,1)</f>
        <v>43340.208333333328</v>
      </c>
      <c r="O830" s="10">
        <f>(((M830/60)/60)/24)+DATE(1970,1,1)</f>
        <v>43365.208333333328</v>
      </c>
      <c r="P830" t="b">
        <v>0</v>
      </c>
      <c r="Q830" t="b">
        <v>0</v>
      </c>
      <c r="R830" t="s">
        <v>2039</v>
      </c>
      <c r="S830" t="s">
        <v>2040</v>
      </c>
      <c r="T830" t="s">
        <v>33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5">
        <f>E831/D831</f>
        <v>0.51343749999999999</v>
      </c>
      <c r="H831" s="6">
        <f>AVERAGE(E831/I831,FALSE)</f>
        <v>16.003246753246753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0">
        <f>(((L831/60)/60)/24)+DATE(1970,1,1)</f>
        <v>42164.208333333328</v>
      </c>
      <c r="O831" s="10">
        <f>(((M831/60)/60)/24)+DATE(1970,1,1)</f>
        <v>42179.208333333328</v>
      </c>
      <c r="P831" t="b">
        <v>0</v>
      </c>
      <c r="Q831" t="b">
        <v>0</v>
      </c>
      <c r="R831" t="s">
        <v>2039</v>
      </c>
      <c r="S831" t="s">
        <v>2040</v>
      </c>
      <c r="T831" t="s">
        <v>33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5">
        <f>E832/D832</f>
        <v>1.1710526315789473E-2</v>
      </c>
      <c r="H832" s="6">
        <f>AVERAGE(E832/I832,FALSE)</f>
        <v>32.363636363636367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0">
        <f>(((L832/60)/60)/24)+DATE(1970,1,1)</f>
        <v>43103.25</v>
      </c>
      <c r="O832" s="10">
        <f>(((M832/60)/60)/24)+DATE(1970,1,1)</f>
        <v>43162.25</v>
      </c>
      <c r="P832" t="b">
        <v>0</v>
      </c>
      <c r="Q832" t="b">
        <v>0</v>
      </c>
      <c r="R832" t="s">
        <v>2039</v>
      </c>
      <c r="S832" t="s">
        <v>2040</v>
      </c>
      <c r="T832" t="s">
        <v>33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5">
        <f>E833/D833</f>
        <v>1.089773429454171</v>
      </c>
      <c r="H833" s="6">
        <f>AVERAGE(E833/I833,FALSE)</f>
        <v>12.499055043704228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0">
        <f>(((L833/60)/60)/24)+DATE(1970,1,1)</f>
        <v>40994.208333333336</v>
      </c>
      <c r="O833" s="10">
        <f>(((M833/60)/60)/24)+DATE(1970,1,1)</f>
        <v>41028.208333333336</v>
      </c>
      <c r="P833" t="b">
        <v>0</v>
      </c>
      <c r="Q833" t="b">
        <v>0</v>
      </c>
      <c r="R833" t="s">
        <v>2054</v>
      </c>
      <c r="S833" t="s">
        <v>2055</v>
      </c>
      <c r="T833" t="s">
        <v>122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5">
        <f>E834/D834</f>
        <v>3.1517592592592591</v>
      </c>
      <c r="H834" s="6">
        <f>AVERAGE(E834/I834,FALSE)</f>
        <v>52.488820354664611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0">
        <f>(((L834/60)/60)/24)+DATE(1970,1,1)</f>
        <v>42299.208333333328</v>
      </c>
      <c r="O834" s="10">
        <f>(((M834/60)/60)/24)+DATE(1970,1,1)</f>
        <v>42333.25</v>
      </c>
      <c r="P834" t="b">
        <v>1</v>
      </c>
      <c r="Q834" t="b">
        <v>0</v>
      </c>
      <c r="R834" t="s">
        <v>2047</v>
      </c>
      <c r="S834" t="s">
        <v>2059</v>
      </c>
      <c r="T834" t="s">
        <v>206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5">
        <f>E835/D835</f>
        <v>1.5769117647058823</v>
      </c>
      <c r="H835" s="6">
        <f>AVERAGE(E835/I835,FALSE)</f>
        <v>32.493939393939392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0">
        <f>(((L835/60)/60)/24)+DATE(1970,1,1)</f>
        <v>40588.25</v>
      </c>
      <c r="O835" s="10">
        <f>(((M835/60)/60)/24)+DATE(1970,1,1)</f>
        <v>40599.25</v>
      </c>
      <c r="P835" t="b">
        <v>0</v>
      </c>
      <c r="Q835" t="b">
        <v>0</v>
      </c>
      <c r="R835" t="s">
        <v>2047</v>
      </c>
      <c r="S835" t="s">
        <v>2059</v>
      </c>
      <c r="T835" t="s">
        <v>206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5">
        <f>E836/D836</f>
        <v>1.5380821917808218</v>
      </c>
      <c r="H836" s="6">
        <f>AVERAGE(E836/I836,FALSE)</f>
        <v>47.176470588235297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0">
        <f>(((L836/60)/60)/24)+DATE(1970,1,1)</f>
        <v>41448.208333333336</v>
      </c>
      <c r="O836" s="10">
        <f>(((M836/60)/60)/24)+DATE(1970,1,1)</f>
        <v>41454.208333333336</v>
      </c>
      <c r="P836" t="b">
        <v>0</v>
      </c>
      <c r="Q836" t="b">
        <v>0</v>
      </c>
      <c r="R836" t="s">
        <v>2039</v>
      </c>
      <c r="S836" t="s">
        <v>2040</v>
      </c>
      <c r="T836" t="s">
        <v>33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5">
        <f>E837/D837</f>
        <v>0.89738979118329465</v>
      </c>
      <c r="H837" s="6">
        <f>AVERAGE(E837/I837,FALSE)</f>
        <v>22.000853242320819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0">
        <f>(((L837/60)/60)/24)+DATE(1970,1,1)</f>
        <v>42063.25</v>
      </c>
      <c r="O837" s="10">
        <f>(((M837/60)/60)/24)+DATE(1970,1,1)</f>
        <v>42069.25</v>
      </c>
      <c r="P837" t="b">
        <v>0</v>
      </c>
      <c r="Q837" t="b">
        <v>0</v>
      </c>
      <c r="R837" t="s">
        <v>2037</v>
      </c>
      <c r="S837" t="s">
        <v>2038</v>
      </c>
      <c r="T837" t="s">
        <v>28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5">
        <f>E838/D838</f>
        <v>0.75135802469135804</v>
      </c>
      <c r="H838" s="6">
        <f>AVERAGE(E838/I838,FALSE)</f>
        <v>32.372340425531917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0">
        <f>(((L838/60)/60)/24)+DATE(1970,1,1)</f>
        <v>40214.25</v>
      </c>
      <c r="O838" s="10">
        <f>(((M838/60)/60)/24)+DATE(1970,1,1)</f>
        <v>40225.25</v>
      </c>
      <c r="P838" t="b">
        <v>0</v>
      </c>
      <c r="Q838" t="b">
        <v>0</v>
      </c>
      <c r="R838" t="s">
        <v>2035</v>
      </c>
      <c r="S838" t="s">
        <v>2045</v>
      </c>
      <c r="T838" t="s">
        <v>60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5">
        <f>E839/D839</f>
        <v>8.5288135593220336</v>
      </c>
      <c r="H839" s="6">
        <f>AVERAGE(E839/I839,FALSE)</f>
        <v>42.003338898163605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0">
        <f>(((L839/60)/60)/24)+DATE(1970,1,1)</f>
        <v>40629.208333333336</v>
      </c>
      <c r="O839" s="10">
        <f>(((M839/60)/60)/24)+DATE(1970,1,1)</f>
        <v>40683.208333333336</v>
      </c>
      <c r="P839" t="b">
        <v>0</v>
      </c>
      <c r="Q839" t="b">
        <v>0</v>
      </c>
      <c r="R839" t="s">
        <v>2035</v>
      </c>
      <c r="S839" t="s">
        <v>2058</v>
      </c>
      <c r="T839" t="s">
        <v>159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5">
        <f>E840/D840</f>
        <v>1.3890625000000001</v>
      </c>
      <c r="H840" s="6">
        <f>AVERAGE(E840/I840,FALSE)</f>
        <v>17.030651340996169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0">
        <f>(((L840/60)/60)/24)+DATE(1970,1,1)</f>
        <v>43370.208333333328</v>
      </c>
      <c r="O840" s="10">
        <f>(((M840/60)/60)/24)+DATE(1970,1,1)</f>
        <v>43379.208333333328</v>
      </c>
      <c r="P840" t="b">
        <v>0</v>
      </c>
      <c r="Q840" t="b">
        <v>0</v>
      </c>
      <c r="R840" t="s">
        <v>2039</v>
      </c>
      <c r="S840" t="s">
        <v>2040</v>
      </c>
      <c r="T840" t="s">
        <v>33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5">
        <f>E841/D841</f>
        <v>1.9018181818181819</v>
      </c>
      <c r="H841" s="6">
        <f>AVERAGE(E841/I841,FALSE)</f>
        <v>46.636942675159233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0">
        <f>(((L841/60)/60)/24)+DATE(1970,1,1)</f>
        <v>41715.208333333336</v>
      </c>
      <c r="O841" s="10">
        <f>(((M841/60)/60)/24)+DATE(1970,1,1)</f>
        <v>41760.208333333336</v>
      </c>
      <c r="P841" t="b">
        <v>0</v>
      </c>
      <c r="Q841" t="b">
        <v>1</v>
      </c>
      <c r="R841" t="s">
        <v>2041</v>
      </c>
      <c r="S841" t="s">
        <v>2042</v>
      </c>
      <c r="T841" t="s">
        <v>42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5">
        <f>E842/D842</f>
        <v>1.0024333619948409</v>
      </c>
      <c r="H842" s="6">
        <f>AVERAGE(E842/I842,FALSE)</f>
        <v>16.499150863288989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0">
        <f>(((L842/60)/60)/24)+DATE(1970,1,1)</f>
        <v>41836.208333333336</v>
      </c>
      <c r="O842" s="10">
        <f>(((M842/60)/60)/24)+DATE(1970,1,1)</f>
        <v>41838.208333333336</v>
      </c>
      <c r="P842" t="b">
        <v>0</v>
      </c>
      <c r="Q842" t="b">
        <v>1</v>
      </c>
      <c r="R842" t="s">
        <v>2039</v>
      </c>
      <c r="S842" t="s">
        <v>2040</v>
      </c>
      <c r="T842" t="s">
        <v>33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5">
        <f>E843/D843</f>
        <v>1.4275824175824177</v>
      </c>
      <c r="H843" s="6">
        <f>AVERAGE(E843/I843,FALSE)</f>
        <v>41.906451612903226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0">
        <f>(((L843/60)/60)/24)+DATE(1970,1,1)</f>
        <v>42419.25</v>
      </c>
      <c r="O843" s="10">
        <f>(((M843/60)/60)/24)+DATE(1970,1,1)</f>
        <v>42435.25</v>
      </c>
      <c r="P843" t="b">
        <v>0</v>
      </c>
      <c r="Q843" t="b">
        <v>0</v>
      </c>
      <c r="R843" t="s">
        <v>2037</v>
      </c>
      <c r="S843" t="s">
        <v>2038</v>
      </c>
      <c r="T843" t="s">
        <v>28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5">
        <f>E844/D844</f>
        <v>5.6313333333333331</v>
      </c>
      <c r="H844" s="6">
        <f>AVERAGE(E844/I844,FALSE)</f>
        <v>31.996212121212121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0">
        <f>(((L844/60)/60)/24)+DATE(1970,1,1)</f>
        <v>43266.208333333328</v>
      </c>
      <c r="O844" s="10">
        <f>(((M844/60)/60)/24)+DATE(1970,1,1)</f>
        <v>43269.208333333328</v>
      </c>
      <c r="P844" t="b">
        <v>0</v>
      </c>
      <c r="Q844" t="b">
        <v>0</v>
      </c>
      <c r="R844" t="s">
        <v>2037</v>
      </c>
      <c r="S844" t="s">
        <v>2046</v>
      </c>
      <c r="T844" t="s">
        <v>65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5">
        <f>E845/D845</f>
        <v>0.30715909090909088</v>
      </c>
      <c r="H845" s="6">
        <f>AVERAGE(E845/I845,FALSE)</f>
        <v>40.954545454545453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0">
        <f>(((L845/60)/60)/24)+DATE(1970,1,1)</f>
        <v>43338.208333333328</v>
      </c>
      <c r="O845" s="10">
        <f>(((M845/60)/60)/24)+DATE(1970,1,1)</f>
        <v>43344.208333333328</v>
      </c>
      <c r="P845" t="b">
        <v>0</v>
      </c>
      <c r="Q845" t="b">
        <v>0</v>
      </c>
      <c r="R845" t="s">
        <v>2054</v>
      </c>
      <c r="S845" t="s">
        <v>2055</v>
      </c>
      <c r="T845" t="s">
        <v>122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5">
        <f>E846/D846</f>
        <v>0.99397727272727276</v>
      </c>
      <c r="H846" s="6">
        <f>AVERAGE(E846/I846,FALSE)</f>
        <v>46.526595744680854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0">
        <f>(((L846/60)/60)/24)+DATE(1970,1,1)</f>
        <v>40930.25</v>
      </c>
      <c r="O846" s="10">
        <f>(((M846/60)/60)/24)+DATE(1970,1,1)</f>
        <v>40933.25</v>
      </c>
      <c r="P846" t="b">
        <v>0</v>
      </c>
      <c r="Q846" t="b">
        <v>0</v>
      </c>
      <c r="R846" t="s">
        <v>2041</v>
      </c>
      <c r="S846" t="s">
        <v>2042</v>
      </c>
      <c r="T846" t="s">
        <v>42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5">
        <f>E847/D847</f>
        <v>1.9754935622317598</v>
      </c>
      <c r="H847" s="6">
        <f>AVERAGE(E847/I847,FALSE)</f>
        <v>50.992245199409155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0">
        <f>(((L847/60)/60)/24)+DATE(1970,1,1)</f>
        <v>43235.208333333328</v>
      </c>
      <c r="O847" s="10">
        <f>(((M847/60)/60)/24)+DATE(1970,1,1)</f>
        <v>43272.208333333328</v>
      </c>
      <c r="P847" t="b">
        <v>0</v>
      </c>
      <c r="Q847" t="b">
        <v>0</v>
      </c>
      <c r="R847" t="s">
        <v>2037</v>
      </c>
      <c r="S847" t="s">
        <v>2038</v>
      </c>
      <c r="T847" t="s">
        <v>28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5">
        <f>E848/D848</f>
        <v>5.085</v>
      </c>
      <c r="H848" s="6">
        <f>AVERAGE(E848/I848,FALSE)</f>
        <v>52.96875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0">
        <f>(((L848/60)/60)/24)+DATE(1970,1,1)</f>
        <v>43302.208333333328</v>
      </c>
      <c r="O848" s="10">
        <f>(((M848/60)/60)/24)+DATE(1970,1,1)</f>
        <v>43338.208333333328</v>
      </c>
      <c r="P848" t="b">
        <v>1</v>
      </c>
      <c r="Q848" t="b">
        <v>1</v>
      </c>
      <c r="R848" t="s">
        <v>2037</v>
      </c>
      <c r="S848" t="s">
        <v>2038</v>
      </c>
      <c r="T848" t="s">
        <v>28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5">
        <f>E849/D849</f>
        <v>2.3774468085106384</v>
      </c>
      <c r="H849" s="6">
        <f>AVERAGE(E849/I849,FALSE)</f>
        <v>50.790909090909089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0">
        <f>(((L849/60)/60)/24)+DATE(1970,1,1)</f>
        <v>43107.25</v>
      </c>
      <c r="O849" s="10">
        <f>(((M849/60)/60)/24)+DATE(1970,1,1)</f>
        <v>43110.25</v>
      </c>
      <c r="P849" t="b">
        <v>0</v>
      </c>
      <c r="Q849" t="b">
        <v>0</v>
      </c>
      <c r="R849" t="s">
        <v>2033</v>
      </c>
      <c r="S849" t="s">
        <v>2034</v>
      </c>
      <c r="T849" t="s">
        <v>17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5">
        <f>E850/D850</f>
        <v>3.3846875000000001</v>
      </c>
      <c r="H850" s="6">
        <f>AVERAGE(E850/I850,FALSE)</f>
        <v>31.48546511627907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0">
        <f>(((L850/60)/60)/24)+DATE(1970,1,1)</f>
        <v>40341.208333333336</v>
      </c>
      <c r="O850" s="10">
        <f>(((M850/60)/60)/24)+DATE(1970,1,1)</f>
        <v>40350.208333333336</v>
      </c>
      <c r="P850" t="b">
        <v>0</v>
      </c>
      <c r="Q850" t="b">
        <v>0</v>
      </c>
      <c r="R850" t="s">
        <v>2041</v>
      </c>
      <c r="S850" t="s">
        <v>2044</v>
      </c>
      <c r="T850" t="s">
        <v>53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5">
        <f>E851/D851</f>
        <v>1.3308955223880596</v>
      </c>
      <c r="H851" s="6">
        <f>AVERAGE(E851/I851,FALSE)</f>
        <v>14.522801302931596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0">
        <f>(((L851/60)/60)/24)+DATE(1970,1,1)</f>
        <v>40948.25</v>
      </c>
      <c r="O851" s="10">
        <f>(((M851/60)/60)/24)+DATE(1970,1,1)</f>
        <v>40951.25</v>
      </c>
      <c r="P851" t="b">
        <v>0</v>
      </c>
      <c r="Q851" t="b">
        <v>1</v>
      </c>
      <c r="R851" t="s">
        <v>2035</v>
      </c>
      <c r="S851" t="s">
        <v>2045</v>
      </c>
      <c r="T851" t="s">
        <v>60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5">
        <f>E852/D852</f>
        <v>0.01</v>
      </c>
      <c r="H852" s="6">
        <f>AVERAGE(E852/I852,FALSE)</f>
        <v>0.5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>(((L852/60)/60)/24)+DATE(1970,1,1)</f>
        <v>40866.25</v>
      </c>
      <c r="O852" s="10">
        <f>(((M852/60)/60)/24)+DATE(1970,1,1)</f>
        <v>40881.25</v>
      </c>
      <c r="P852" t="b">
        <v>1</v>
      </c>
      <c r="Q852" t="b">
        <v>0</v>
      </c>
      <c r="R852" t="s">
        <v>2035</v>
      </c>
      <c r="S852" t="s">
        <v>2036</v>
      </c>
      <c r="T852" t="s">
        <v>23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5">
        <f>E853/D853</f>
        <v>2.0779999999999998</v>
      </c>
      <c r="H853" s="6">
        <f>AVERAGE(E853/I853,FALSE)</f>
        <v>38.962499999999999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0">
        <f>(((L853/60)/60)/24)+DATE(1970,1,1)</f>
        <v>41031.208333333336</v>
      </c>
      <c r="O853" s="10">
        <f>(((M853/60)/60)/24)+DATE(1970,1,1)</f>
        <v>41064.208333333336</v>
      </c>
      <c r="P853" t="b">
        <v>0</v>
      </c>
      <c r="Q853" t="b">
        <v>0</v>
      </c>
      <c r="R853" t="s">
        <v>2035</v>
      </c>
      <c r="S853" t="s">
        <v>2043</v>
      </c>
      <c r="T853" t="s">
        <v>50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5">
        <f>E854/D854</f>
        <v>0.51122448979591839</v>
      </c>
      <c r="H854" s="6">
        <f>AVERAGE(E854/I854,FALSE)</f>
        <v>40.403225806451616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0">
        <f>(((L854/60)/60)/24)+DATE(1970,1,1)</f>
        <v>40740.208333333336</v>
      </c>
      <c r="O854" s="10">
        <f>(((M854/60)/60)/24)+DATE(1970,1,1)</f>
        <v>40750.208333333336</v>
      </c>
      <c r="P854" t="b">
        <v>0</v>
      </c>
      <c r="Q854" t="b">
        <v>1</v>
      </c>
      <c r="R854" t="s">
        <v>2050</v>
      </c>
      <c r="S854" t="s">
        <v>2051</v>
      </c>
      <c r="T854" t="s">
        <v>89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5">
        <f>E855/D855</f>
        <v>6.5205847953216374</v>
      </c>
      <c r="H855" s="6">
        <f>AVERAGE(E855/I855,FALSE)</f>
        <v>38.003408316291754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0">
        <f>(((L855/60)/60)/24)+DATE(1970,1,1)</f>
        <v>40714.208333333336</v>
      </c>
      <c r="O855" s="10">
        <f>(((M855/60)/60)/24)+DATE(1970,1,1)</f>
        <v>40719.208333333336</v>
      </c>
      <c r="P855" t="b">
        <v>0</v>
      </c>
      <c r="Q855" t="b">
        <v>1</v>
      </c>
      <c r="R855" t="s">
        <v>2035</v>
      </c>
      <c r="S855" t="s">
        <v>2045</v>
      </c>
      <c r="T855" t="s">
        <v>60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5">
        <f>E856/D856</f>
        <v>1.1363099415204678</v>
      </c>
      <c r="H856" s="6">
        <f>AVERAGE(E856/I856,FALSE)</f>
        <v>36.496806912096169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0">
        <f>(((L856/60)/60)/24)+DATE(1970,1,1)</f>
        <v>43787.25</v>
      </c>
      <c r="O856" s="10">
        <f>(((M856/60)/60)/24)+DATE(1970,1,1)</f>
        <v>43814.25</v>
      </c>
      <c r="P856" t="b">
        <v>0</v>
      </c>
      <c r="Q856" t="b">
        <v>0</v>
      </c>
      <c r="R856" t="s">
        <v>2047</v>
      </c>
      <c r="S856" t="s">
        <v>2053</v>
      </c>
      <c r="T856" t="s">
        <v>119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5">
        <f>E857/D857</f>
        <v>1.0237606837606839</v>
      </c>
      <c r="H857" s="6">
        <f>AVERAGE(E857/I857,FALSE)</f>
        <v>26.5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0">
        <f>(((L857/60)/60)/24)+DATE(1970,1,1)</f>
        <v>40712.208333333336</v>
      </c>
      <c r="O857" s="10">
        <f>(((M857/60)/60)/24)+DATE(1970,1,1)</f>
        <v>40743.208333333336</v>
      </c>
      <c r="P857" t="b">
        <v>0</v>
      </c>
      <c r="Q857" t="b">
        <v>0</v>
      </c>
      <c r="R857" t="s">
        <v>2039</v>
      </c>
      <c r="S857" t="s">
        <v>2040</v>
      </c>
      <c r="T857" t="s">
        <v>33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5">
        <f>E858/D858</f>
        <v>3.5658333333333334</v>
      </c>
      <c r="H858" s="6">
        <f>AVERAGE(E858/I858,FALSE)</f>
        <v>27.082278481012658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0">
        <f>(((L858/60)/60)/24)+DATE(1970,1,1)</f>
        <v>41023.208333333336</v>
      </c>
      <c r="O858" s="10">
        <f>(((M858/60)/60)/24)+DATE(1970,1,1)</f>
        <v>41040.208333333336</v>
      </c>
      <c r="P858" t="b">
        <v>0</v>
      </c>
      <c r="Q858" t="b">
        <v>0</v>
      </c>
      <c r="R858" t="s">
        <v>2033</v>
      </c>
      <c r="S858" t="s">
        <v>2034</v>
      </c>
      <c r="T858" t="s">
        <v>17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5">
        <f>E859/D859</f>
        <v>1.3986792452830188</v>
      </c>
      <c r="H859" s="6">
        <f>AVERAGE(E859/I859,FALSE)</f>
        <v>16.473333333333333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0">
        <f>(((L859/60)/60)/24)+DATE(1970,1,1)</f>
        <v>40944.25</v>
      </c>
      <c r="O859" s="10">
        <f>(((M859/60)/60)/24)+DATE(1970,1,1)</f>
        <v>40967.25</v>
      </c>
      <c r="P859" t="b">
        <v>1</v>
      </c>
      <c r="Q859" t="b">
        <v>0</v>
      </c>
      <c r="R859" t="s">
        <v>2041</v>
      </c>
      <c r="S859" t="s">
        <v>2052</v>
      </c>
      <c r="T859" t="s">
        <v>100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5">
        <f>E860/D860</f>
        <v>0.69450000000000001</v>
      </c>
      <c r="H860" s="6">
        <f>AVERAGE(E860/I860,FALSE)</f>
        <v>39.685714285714283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0">
        <f>(((L860/60)/60)/24)+DATE(1970,1,1)</f>
        <v>43211.208333333328</v>
      </c>
      <c r="O860" s="10">
        <f>(((M860/60)/60)/24)+DATE(1970,1,1)</f>
        <v>43218.208333333328</v>
      </c>
      <c r="P860" t="b">
        <v>1</v>
      </c>
      <c r="Q860" t="b">
        <v>0</v>
      </c>
      <c r="R860" t="s">
        <v>2033</v>
      </c>
      <c r="S860" t="s">
        <v>2034</v>
      </c>
      <c r="T860" t="s">
        <v>17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5">
        <f>E861/D861</f>
        <v>0.35534246575342465</v>
      </c>
      <c r="H861" s="6">
        <f>AVERAGE(E861/I861,FALSE)</f>
        <v>20.587301587301589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0">
        <f>(((L861/60)/60)/24)+DATE(1970,1,1)</f>
        <v>41334.25</v>
      </c>
      <c r="O861" s="10">
        <f>(((M861/60)/60)/24)+DATE(1970,1,1)</f>
        <v>41352.208333333336</v>
      </c>
      <c r="P861" t="b">
        <v>0</v>
      </c>
      <c r="Q861" t="b">
        <v>1</v>
      </c>
      <c r="R861" t="s">
        <v>2039</v>
      </c>
      <c r="S861" t="s">
        <v>2040</v>
      </c>
      <c r="T861" t="s">
        <v>33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5">
        <f>E862/D862</f>
        <v>2.5165000000000002</v>
      </c>
      <c r="H862" s="6">
        <f>AVERAGE(E862/I862,FALSE)</f>
        <v>38.715384615384615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0">
        <f>(((L862/60)/60)/24)+DATE(1970,1,1)</f>
        <v>43515.25</v>
      </c>
      <c r="O862" s="10">
        <f>(((M862/60)/60)/24)+DATE(1970,1,1)</f>
        <v>43525.25</v>
      </c>
      <c r="P862" t="b">
        <v>0</v>
      </c>
      <c r="Q862" t="b">
        <v>1</v>
      </c>
      <c r="R862" t="s">
        <v>2037</v>
      </c>
      <c r="S862" t="s">
        <v>2046</v>
      </c>
      <c r="T862" t="s">
        <v>65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5">
        <f>E863/D863</f>
        <v>1.0587500000000001</v>
      </c>
      <c r="H863" s="6">
        <f>AVERAGE(E863/I863,FALSE)</f>
        <v>28.579754601226995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0">
        <f>(((L863/60)/60)/24)+DATE(1970,1,1)</f>
        <v>40258.208333333336</v>
      </c>
      <c r="O863" s="10">
        <f>(((M863/60)/60)/24)+DATE(1970,1,1)</f>
        <v>40266.208333333336</v>
      </c>
      <c r="P863" t="b">
        <v>0</v>
      </c>
      <c r="Q863" t="b">
        <v>0</v>
      </c>
      <c r="R863" t="s">
        <v>2039</v>
      </c>
      <c r="S863" t="s">
        <v>2040</v>
      </c>
      <c r="T863" t="s">
        <v>33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5">
        <f>E864/D864</f>
        <v>1.8742857142857143</v>
      </c>
      <c r="H864" s="6">
        <f>AVERAGE(E864/I864,FALSE)</f>
        <v>38.588235294117645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0">
        <f>(((L864/60)/60)/24)+DATE(1970,1,1)</f>
        <v>40756.208333333336</v>
      </c>
      <c r="O864" s="10">
        <f>(((M864/60)/60)/24)+DATE(1970,1,1)</f>
        <v>40760.208333333336</v>
      </c>
      <c r="P864" t="b">
        <v>0</v>
      </c>
      <c r="Q864" t="b">
        <v>0</v>
      </c>
      <c r="R864" t="s">
        <v>2039</v>
      </c>
      <c r="S864" t="s">
        <v>2040</v>
      </c>
      <c r="T864" t="s">
        <v>33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5">
        <f>E865/D865</f>
        <v>3.8678571428571429</v>
      </c>
      <c r="H865" s="6">
        <f>AVERAGE(E865/I865,FALSE)</f>
        <v>12.476958525345623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0">
        <f>(((L865/60)/60)/24)+DATE(1970,1,1)</f>
        <v>42172.208333333328</v>
      </c>
      <c r="O865" s="10">
        <f>(((M865/60)/60)/24)+DATE(1970,1,1)</f>
        <v>42195.208333333328</v>
      </c>
      <c r="P865" t="b">
        <v>0</v>
      </c>
      <c r="Q865" t="b">
        <v>1</v>
      </c>
      <c r="R865" t="s">
        <v>2041</v>
      </c>
      <c r="S865" t="s">
        <v>2060</v>
      </c>
      <c r="T865" t="s">
        <v>269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5">
        <f>E866/D866</f>
        <v>3.4707142857142856</v>
      </c>
      <c r="H866" s="6">
        <f>AVERAGE(E866/I866,FALSE)</f>
        <v>48.59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0">
        <f>(((L866/60)/60)/24)+DATE(1970,1,1)</f>
        <v>42601.208333333328</v>
      </c>
      <c r="O866" s="10">
        <f>(((M866/60)/60)/24)+DATE(1970,1,1)</f>
        <v>42606.208333333328</v>
      </c>
      <c r="P866" t="b">
        <v>0</v>
      </c>
      <c r="Q866" t="b">
        <v>0</v>
      </c>
      <c r="R866" t="s">
        <v>2041</v>
      </c>
      <c r="S866" t="s">
        <v>2052</v>
      </c>
      <c r="T866" t="s">
        <v>100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5">
        <f>E867/D867</f>
        <v>1.8582098765432098</v>
      </c>
      <c r="H867" s="6">
        <f>AVERAGE(E867/I867,FALSE)</f>
        <v>23.000458435207825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0">
        <f>(((L867/60)/60)/24)+DATE(1970,1,1)</f>
        <v>41897.208333333336</v>
      </c>
      <c r="O867" s="10">
        <f>(((M867/60)/60)/24)+DATE(1970,1,1)</f>
        <v>41906.208333333336</v>
      </c>
      <c r="P867" t="b">
        <v>0</v>
      </c>
      <c r="Q867" t="b">
        <v>0</v>
      </c>
      <c r="R867" t="s">
        <v>2039</v>
      </c>
      <c r="S867" t="s">
        <v>2040</v>
      </c>
      <c r="T867" t="s">
        <v>33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5">
        <f>E868/D868</f>
        <v>0.43241247264770238</v>
      </c>
      <c r="H868" s="6">
        <f>AVERAGE(E868/I868,FALSE)</f>
        <v>44.011692650334076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0">
        <f>(((L868/60)/60)/24)+DATE(1970,1,1)</f>
        <v>40671.208333333336</v>
      </c>
      <c r="O868" s="10">
        <f>(((M868/60)/60)/24)+DATE(1970,1,1)</f>
        <v>40672.208333333336</v>
      </c>
      <c r="P868" t="b">
        <v>0</v>
      </c>
      <c r="Q868" t="b">
        <v>0</v>
      </c>
      <c r="R868" t="s">
        <v>2054</v>
      </c>
      <c r="S868" t="s">
        <v>2055</v>
      </c>
      <c r="T868" t="s">
        <v>122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5">
        <f>E869/D869</f>
        <v>1.6243749999999999</v>
      </c>
      <c r="H869" s="6">
        <f>AVERAGE(E869/I869,FALSE)</f>
        <v>12.994999999999999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0">
        <f>(((L869/60)/60)/24)+DATE(1970,1,1)</f>
        <v>43382.208333333328</v>
      </c>
      <c r="O869" s="10">
        <f>(((M869/60)/60)/24)+DATE(1970,1,1)</f>
        <v>43388.208333333328</v>
      </c>
      <c r="P869" t="b">
        <v>0</v>
      </c>
      <c r="Q869" t="b">
        <v>0</v>
      </c>
      <c r="R869" t="s">
        <v>2033</v>
      </c>
      <c r="S869" t="s">
        <v>2034</v>
      </c>
      <c r="T869" t="s">
        <v>17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5">
        <f>E870/D870</f>
        <v>1.8484285714285715</v>
      </c>
      <c r="H870" s="6">
        <f>AVERAGE(E870/I870,FALSE)</f>
        <v>51.345238095238095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0">
        <f>(((L870/60)/60)/24)+DATE(1970,1,1)</f>
        <v>41559.208333333336</v>
      </c>
      <c r="O870" s="10">
        <f>(((M870/60)/60)/24)+DATE(1970,1,1)</f>
        <v>41570.208333333336</v>
      </c>
      <c r="P870" t="b">
        <v>0</v>
      </c>
      <c r="Q870" t="b">
        <v>0</v>
      </c>
      <c r="R870" t="s">
        <v>2039</v>
      </c>
      <c r="S870" t="s">
        <v>2040</v>
      </c>
      <c r="T870" t="s">
        <v>33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5">
        <f>E871/D871</f>
        <v>0.23703520691785052</v>
      </c>
      <c r="H871" s="6">
        <f>AVERAGE(E871/I871,FALSE)</f>
        <v>36.479087452471482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0">
        <f>(((L871/60)/60)/24)+DATE(1970,1,1)</f>
        <v>40350.208333333336</v>
      </c>
      <c r="O871" s="10">
        <f>(((M871/60)/60)/24)+DATE(1970,1,1)</f>
        <v>40364.208333333336</v>
      </c>
      <c r="P871" t="b">
        <v>0</v>
      </c>
      <c r="Q871" t="b">
        <v>0</v>
      </c>
      <c r="R871" t="s">
        <v>2041</v>
      </c>
      <c r="S871" t="s">
        <v>2044</v>
      </c>
      <c r="T871" t="s">
        <v>53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5">
        <f>E872/D872</f>
        <v>0.89870129870129867</v>
      </c>
      <c r="H872" s="6">
        <f>AVERAGE(E872/I872,FALSE)</f>
        <v>28.595041322314049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0">
        <f>(((L872/60)/60)/24)+DATE(1970,1,1)</f>
        <v>42240.208333333328</v>
      </c>
      <c r="O872" s="10">
        <f>(((M872/60)/60)/24)+DATE(1970,1,1)</f>
        <v>42265.208333333328</v>
      </c>
      <c r="P872" t="b">
        <v>0</v>
      </c>
      <c r="Q872" t="b">
        <v>0</v>
      </c>
      <c r="R872" t="s">
        <v>2039</v>
      </c>
      <c r="S872" t="s">
        <v>2040</v>
      </c>
      <c r="T872" t="s">
        <v>33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5">
        <f>E873/D873</f>
        <v>2.7260419580419581</v>
      </c>
      <c r="H873" s="6">
        <f>AVERAGE(E873/I873,FALSE)</f>
        <v>42.006896551724139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0">
        <f>(((L873/60)/60)/24)+DATE(1970,1,1)</f>
        <v>43040.208333333328</v>
      </c>
      <c r="O873" s="10">
        <f>(((M873/60)/60)/24)+DATE(1970,1,1)</f>
        <v>43058.25</v>
      </c>
      <c r="P873" t="b">
        <v>0</v>
      </c>
      <c r="Q873" t="b">
        <v>1</v>
      </c>
      <c r="R873" t="s">
        <v>2039</v>
      </c>
      <c r="S873" t="s">
        <v>2040</v>
      </c>
      <c r="T873" t="s">
        <v>33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5">
        <f>E874/D874</f>
        <v>1.7004255319148935</v>
      </c>
      <c r="H874" s="6">
        <f>AVERAGE(E874/I874,FALSE)</f>
        <v>49.333333333333336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0">
        <f>(((L874/60)/60)/24)+DATE(1970,1,1)</f>
        <v>43346.208333333328</v>
      </c>
      <c r="O874" s="10">
        <f>(((M874/60)/60)/24)+DATE(1970,1,1)</f>
        <v>43351.208333333328</v>
      </c>
      <c r="P874" t="b">
        <v>0</v>
      </c>
      <c r="Q874" t="b">
        <v>0</v>
      </c>
      <c r="R874" t="s">
        <v>2041</v>
      </c>
      <c r="S874" t="s">
        <v>2063</v>
      </c>
      <c r="T874" t="s">
        <v>474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5">
        <f>E875/D875</f>
        <v>1.8828503562945369</v>
      </c>
      <c r="H875" s="6">
        <f>AVERAGE(E875/I875,FALSE)</f>
        <v>21.003709591944887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0">
        <f>(((L875/60)/60)/24)+DATE(1970,1,1)</f>
        <v>41647.25</v>
      </c>
      <c r="O875" s="10">
        <f>(((M875/60)/60)/24)+DATE(1970,1,1)</f>
        <v>41652.25</v>
      </c>
      <c r="P875" t="b">
        <v>0</v>
      </c>
      <c r="Q875" t="b">
        <v>0</v>
      </c>
      <c r="R875" t="s">
        <v>2054</v>
      </c>
      <c r="S875" t="s">
        <v>2055</v>
      </c>
      <c r="T875" t="s">
        <v>122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5">
        <f>E876/D876</f>
        <v>3.4693532338308457</v>
      </c>
      <c r="H876" s="6">
        <f>AVERAGE(E876/I876,FALSE)</f>
        <v>16.001376778338688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0">
        <f>(((L876/60)/60)/24)+DATE(1970,1,1)</f>
        <v>40291.208333333336</v>
      </c>
      <c r="O876" s="10">
        <f>(((M876/60)/60)/24)+DATE(1970,1,1)</f>
        <v>40329.208333333336</v>
      </c>
      <c r="P876" t="b">
        <v>0</v>
      </c>
      <c r="Q876" t="b">
        <v>1</v>
      </c>
      <c r="R876" t="s">
        <v>2054</v>
      </c>
      <c r="S876" t="s">
        <v>2055</v>
      </c>
      <c r="T876" t="s">
        <v>122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5">
        <f>E877/D877</f>
        <v>0.6917721518987342</v>
      </c>
      <c r="H877" s="6">
        <f>AVERAGE(E877/I877,FALSE)</f>
        <v>40.78358208955224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0">
        <f>(((L877/60)/60)/24)+DATE(1970,1,1)</f>
        <v>40556.25</v>
      </c>
      <c r="O877" s="10">
        <f>(((M877/60)/60)/24)+DATE(1970,1,1)</f>
        <v>40557.25</v>
      </c>
      <c r="P877" t="b">
        <v>0</v>
      </c>
      <c r="Q877" t="b">
        <v>0</v>
      </c>
      <c r="R877" t="s">
        <v>2035</v>
      </c>
      <c r="S877" t="s">
        <v>2036</v>
      </c>
      <c r="T877" t="s">
        <v>23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5">
        <f>E878/D878</f>
        <v>0.25433734939759034</v>
      </c>
      <c r="H878" s="6">
        <f>AVERAGE(E878/I878,FALSE)</f>
        <v>18.517543859649123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0">
        <f>(((L878/60)/60)/24)+DATE(1970,1,1)</f>
        <v>43624.208333333328</v>
      </c>
      <c r="O878" s="10">
        <f>(((M878/60)/60)/24)+DATE(1970,1,1)</f>
        <v>43648.208333333328</v>
      </c>
      <c r="P878" t="b">
        <v>0</v>
      </c>
      <c r="Q878" t="b">
        <v>0</v>
      </c>
      <c r="R878" t="s">
        <v>2054</v>
      </c>
      <c r="S878" t="s">
        <v>2055</v>
      </c>
      <c r="T878" t="s">
        <v>122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5">
        <f>E879/D879</f>
        <v>0.77400977995110021</v>
      </c>
      <c r="H879" s="6">
        <f>AVERAGE(E879/I879,FALSE)</f>
        <v>51.5166802278275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0">
        <f>(((L879/60)/60)/24)+DATE(1970,1,1)</f>
        <v>42577.208333333328</v>
      </c>
      <c r="O879" s="10">
        <f>(((M879/60)/60)/24)+DATE(1970,1,1)</f>
        <v>42578.208333333328</v>
      </c>
      <c r="P879" t="b">
        <v>0</v>
      </c>
      <c r="Q879" t="b">
        <v>0</v>
      </c>
      <c r="R879" t="s">
        <v>2033</v>
      </c>
      <c r="S879" t="s">
        <v>2034</v>
      </c>
      <c r="T879" t="s">
        <v>17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5">
        <f>E880/D880</f>
        <v>0.37481481481481482</v>
      </c>
      <c r="H880" s="6">
        <f>AVERAGE(E880/I880,FALSE)</f>
        <v>42.166666666666664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0">
        <f>(((L880/60)/60)/24)+DATE(1970,1,1)</f>
        <v>43845.25</v>
      </c>
      <c r="O880" s="10">
        <f>(((M880/60)/60)/24)+DATE(1970,1,1)</f>
        <v>43869.25</v>
      </c>
      <c r="P880" t="b">
        <v>0</v>
      </c>
      <c r="Q880" t="b">
        <v>0</v>
      </c>
      <c r="R880" t="s">
        <v>2035</v>
      </c>
      <c r="S880" t="s">
        <v>2057</v>
      </c>
      <c r="T880" t="s">
        <v>148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5">
        <f>E881/D881</f>
        <v>5.4379999999999997</v>
      </c>
      <c r="H881" s="6">
        <f>AVERAGE(E881/I881,FALSE)</f>
        <v>51.301886792452834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0">
        <f>(((L881/60)/60)/24)+DATE(1970,1,1)</f>
        <v>42788.25</v>
      </c>
      <c r="O881" s="10">
        <f>(((M881/60)/60)/24)+DATE(1970,1,1)</f>
        <v>42797.25</v>
      </c>
      <c r="P881" t="b">
        <v>0</v>
      </c>
      <c r="Q881" t="b">
        <v>0</v>
      </c>
      <c r="R881" t="s">
        <v>2047</v>
      </c>
      <c r="S881" t="s">
        <v>2048</v>
      </c>
      <c r="T881" t="s">
        <v>68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5">
        <f>E882/D882</f>
        <v>2.2852189349112426</v>
      </c>
      <c r="H882" s="6">
        <f>AVERAGE(E882/I882,FALSE)</f>
        <v>39.996064623032311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0">
        <f>(((L882/60)/60)/24)+DATE(1970,1,1)</f>
        <v>43667.208333333328</v>
      </c>
      <c r="O882" s="10">
        <f>(((M882/60)/60)/24)+DATE(1970,1,1)</f>
        <v>43669.208333333328</v>
      </c>
      <c r="P882" t="b">
        <v>0</v>
      </c>
      <c r="Q882" t="b">
        <v>0</v>
      </c>
      <c r="R882" t="s">
        <v>2035</v>
      </c>
      <c r="S882" t="s">
        <v>2043</v>
      </c>
      <c r="T882" t="s">
        <v>50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5">
        <f>E883/D883</f>
        <v>0.38948339483394834</v>
      </c>
      <c r="H883" s="6">
        <f>AVERAGE(E883/I883,FALSE)</f>
        <v>35.027654867256636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0">
        <f>(((L883/60)/60)/24)+DATE(1970,1,1)</f>
        <v>42194.208333333328</v>
      </c>
      <c r="O883" s="10">
        <f>(((M883/60)/60)/24)+DATE(1970,1,1)</f>
        <v>42223.208333333328</v>
      </c>
      <c r="P883" t="b">
        <v>0</v>
      </c>
      <c r="Q883" t="b">
        <v>1</v>
      </c>
      <c r="R883" t="s">
        <v>2039</v>
      </c>
      <c r="S883" t="s">
        <v>2040</v>
      </c>
      <c r="T883" t="s">
        <v>33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5">
        <f>E884/D884</f>
        <v>3.7</v>
      </c>
      <c r="H884" s="6">
        <f>AVERAGE(E884/I884,FALSE)</f>
        <v>18.5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0">
        <f>(((L884/60)/60)/24)+DATE(1970,1,1)</f>
        <v>42025.25</v>
      </c>
      <c r="O884" s="10">
        <f>(((M884/60)/60)/24)+DATE(1970,1,1)</f>
        <v>42029.25</v>
      </c>
      <c r="P884" t="b">
        <v>0</v>
      </c>
      <c r="Q884" t="b">
        <v>0</v>
      </c>
      <c r="R884" t="s">
        <v>2039</v>
      </c>
      <c r="S884" t="s">
        <v>2040</v>
      </c>
      <c r="T884" t="s">
        <v>33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5">
        <f>E885/D885</f>
        <v>2.3791176470588233</v>
      </c>
      <c r="H885" s="6">
        <f>AVERAGE(E885/I885,FALSE)</f>
        <v>20.9559585492228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0">
        <f>(((L885/60)/60)/24)+DATE(1970,1,1)</f>
        <v>40323.208333333336</v>
      </c>
      <c r="O885" s="10">
        <f>(((M885/60)/60)/24)+DATE(1970,1,1)</f>
        <v>40359.208333333336</v>
      </c>
      <c r="P885" t="b">
        <v>0</v>
      </c>
      <c r="Q885" t="b">
        <v>0</v>
      </c>
      <c r="R885" t="s">
        <v>2041</v>
      </c>
      <c r="S885" t="s">
        <v>2052</v>
      </c>
      <c r="T885" t="s">
        <v>100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5">
        <f>E886/D886</f>
        <v>0.64036299765807958</v>
      </c>
      <c r="H886" s="6">
        <f>AVERAGE(E886/I886,FALSE)</f>
        <v>28.996288441145282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0">
        <f>(((L886/60)/60)/24)+DATE(1970,1,1)</f>
        <v>41763.208333333336</v>
      </c>
      <c r="O886" s="10">
        <f>(((M886/60)/60)/24)+DATE(1970,1,1)</f>
        <v>41765.208333333336</v>
      </c>
      <c r="P886" t="b">
        <v>0</v>
      </c>
      <c r="Q886" t="b">
        <v>1</v>
      </c>
      <c r="R886" t="s">
        <v>2039</v>
      </c>
      <c r="S886" t="s">
        <v>2040</v>
      </c>
      <c r="T886" t="s">
        <v>33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5">
        <f>E887/D887</f>
        <v>1.1827777777777777</v>
      </c>
      <c r="H887" s="6">
        <f>AVERAGE(E887/I887,FALSE)</f>
        <v>20.471153846153847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0">
        <f>(((L887/60)/60)/24)+DATE(1970,1,1)</f>
        <v>40335.208333333336</v>
      </c>
      <c r="O887" s="10">
        <f>(((M887/60)/60)/24)+DATE(1970,1,1)</f>
        <v>40373.208333333336</v>
      </c>
      <c r="P887" t="b">
        <v>0</v>
      </c>
      <c r="Q887" t="b">
        <v>0</v>
      </c>
      <c r="R887" t="s">
        <v>2039</v>
      </c>
      <c r="S887" t="s">
        <v>2040</v>
      </c>
      <c r="T887" t="s">
        <v>33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5">
        <f>E888/D888</f>
        <v>0.84824037184594958</v>
      </c>
      <c r="H888" s="6">
        <f>AVERAGE(E888/I888,FALSE)</f>
        <v>34.9986301369863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0">
        <f>(((L888/60)/60)/24)+DATE(1970,1,1)</f>
        <v>40416.208333333336</v>
      </c>
      <c r="O888" s="10">
        <f>(((M888/60)/60)/24)+DATE(1970,1,1)</f>
        <v>40434.208333333336</v>
      </c>
      <c r="P888" t="b">
        <v>0</v>
      </c>
      <c r="Q888" t="b">
        <v>0</v>
      </c>
      <c r="R888" t="s">
        <v>2035</v>
      </c>
      <c r="S888" t="s">
        <v>2045</v>
      </c>
      <c r="T888" t="s">
        <v>60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5">
        <f>E889/D889</f>
        <v>0.29346153846153844</v>
      </c>
      <c r="H889" s="6">
        <f>AVERAGE(E889/I889,FALSE)</f>
        <v>36.91935483870968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0">
        <f>(((L889/60)/60)/24)+DATE(1970,1,1)</f>
        <v>42202.208333333328</v>
      </c>
      <c r="O889" s="10">
        <f>(((M889/60)/60)/24)+DATE(1970,1,1)</f>
        <v>42249.208333333328</v>
      </c>
      <c r="P889" t="b">
        <v>0</v>
      </c>
      <c r="Q889" t="b">
        <v>1</v>
      </c>
      <c r="R889" t="s">
        <v>2039</v>
      </c>
      <c r="S889" t="s">
        <v>2040</v>
      </c>
      <c r="T889" t="s">
        <v>33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5">
        <f>E890/D890</f>
        <v>2.0989655172413793</v>
      </c>
      <c r="H890" s="6">
        <f>AVERAGE(E890/I890,FALSE)</f>
        <v>20.989655172413794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0">
        <f>(((L890/60)/60)/24)+DATE(1970,1,1)</f>
        <v>42836.208333333328</v>
      </c>
      <c r="O890" s="10">
        <f>(((M890/60)/60)/24)+DATE(1970,1,1)</f>
        <v>42855.208333333328</v>
      </c>
      <c r="P890" t="b">
        <v>0</v>
      </c>
      <c r="Q890" t="b">
        <v>0</v>
      </c>
      <c r="R890" t="s">
        <v>2039</v>
      </c>
      <c r="S890" t="s">
        <v>2040</v>
      </c>
      <c r="T890" t="s">
        <v>33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5">
        <f>E891/D891</f>
        <v>1.697857142857143</v>
      </c>
      <c r="H891" s="6">
        <f>AVERAGE(E891/I891,FALSE)</f>
        <v>38.967213114754095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0">
        <f>(((L891/60)/60)/24)+DATE(1970,1,1)</f>
        <v>41710.208333333336</v>
      </c>
      <c r="O891" s="10">
        <f>(((M891/60)/60)/24)+DATE(1970,1,1)</f>
        <v>41717.208333333336</v>
      </c>
      <c r="P891" t="b">
        <v>0</v>
      </c>
      <c r="Q891" t="b">
        <v>1</v>
      </c>
      <c r="R891" t="s">
        <v>2035</v>
      </c>
      <c r="S891" t="s">
        <v>2043</v>
      </c>
      <c r="T891" t="s">
        <v>50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5">
        <f>E892/D892</f>
        <v>1.1595907738095239</v>
      </c>
      <c r="H892" s="6">
        <f>AVERAGE(E892/I892,FALSE)</f>
        <v>53.009863945578232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0">
        <f>(((L892/60)/60)/24)+DATE(1970,1,1)</f>
        <v>43640.208333333328</v>
      </c>
      <c r="O892" s="10">
        <f>(((M892/60)/60)/24)+DATE(1970,1,1)</f>
        <v>43641.208333333328</v>
      </c>
      <c r="P892" t="b">
        <v>0</v>
      </c>
      <c r="Q892" t="b">
        <v>0</v>
      </c>
      <c r="R892" t="s">
        <v>2035</v>
      </c>
      <c r="S892" t="s">
        <v>2045</v>
      </c>
      <c r="T892" t="s">
        <v>60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5">
        <f>E893/D893</f>
        <v>2.5859999999999999</v>
      </c>
      <c r="H893" s="6">
        <f>AVERAGE(E893/I893,FALSE)</f>
        <v>23.509090909090908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0">
        <f>(((L893/60)/60)/24)+DATE(1970,1,1)</f>
        <v>40880.25</v>
      </c>
      <c r="O893" s="10">
        <f>(((M893/60)/60)/24)+DATE(1970,1,1)</f>
        <v>40924.25</v>
      </c>
      <c r="P893" t="b">
        <v>0</v>
      </c>
      <c r="Q893" t="b">
        <v>0</v>
      </c>
      <c r="R893" t="s">
        <v>2041</v>
      </c>
      <c r="S893" t="s">
        <v>2042</v>
      </c>
      <c r="T893" t="s">
        <v>42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5">
        <f>E894/D894</f>
        <v>2.3058333333333332</v>
      </c>
      <c r="H894" s="6">
        <f>AVERAGE(E894/I894,FALSE)</f>
        <v>38.008241758241759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0">
        <f>(((L894/60)/60)/24)+DATE(1970,1,1)</f>
        <v>40319.208333333336</v>
      </c>
      <c r="O894" s="10">
        <f>(((M894/60)/60)/24)+DATE(1970,1,1)</f>
        <v>40360.208333333336</v>
      </c>
      <c r="P894" t="b">
        <v>0</v>
      </c>
      <c r="Q894" t="b">
        <v>0</v>
      </c>
      <c r="R894" t="s">
        <v>2047</v>
      </c>
      <c r="S894" t="s">
        <v>2059</v>
      </c>
      <c r="T894" t="s">
        <v>206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5">
        <f>E895/D895</f>
        <v>1.2821428571428573</v>
      </c>
      <c r="H895" s="6">
        <f>AVERAGE(E895/I895,FALSE)</f>
        <v>27.060301507537687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0">
        <f>(((L895/60)/60)/24)+DATE(1970,1,1)</f>
        <v>42170.208333333328</v>
      </c>
      <c r="O895" s="10">
        <f>(((M895/60)/60)/24)+DATE(1970,1,1)</f>
        <v>42174.208333333328</v>
      </c>
      <c r="P895" t="b">
        <v>0</v>
      </c>
      <c r="Q895" t="b">
        <v>1</v>
      </c>
      <c r="R895" t="s">
        <v>2041</v>
      </c>
      <c r="S895" t="s">
        <v>2042</v>
      </c>
      <c r="T895" t="s">
        <v>42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5">
        <f>E896/D896</f>
        <v>1.8870588235294117</v>
      </c>
      <c r="H896" s="6">
        <f>AVERAGE(E896/I896,FALSE)</f>
        <v>28.642857142857142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0">
        <f>(((L896/60)/60)/24)+DATE(1970,1,1)</f>
        <v>41466.208333333336</v>
      </c>
      <c r="O896" s="10">
        <f>(((M896/60)/60)/24)+DATE(1970,1,1)</f>
        <v>41496.208333333336</v>
      </c>
      <c r="P896" t="b">
        <v>0</v>
      </c>
      <c r="Q896" t="b">
        <v>1</v>
      </c>
      <c r="R896" t="s">
        <v>2041</v>
      </c>
      <c r="S896" t="s">
        <v>2060</v>
      </c>
      <c r="T896" t="s">
        <v>269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5">
        <f>E897/D897</f>
        <v>6.9511889862327911E-2</v>
      </c>
      <c r="H897" s="6">
        <f>AVERAGE(E897/I897,FALSE)</f>
        <v>51.90654205607477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0">
        <f>(((L897/60)/60)/24)+DATE(1970,1,1)</f>
        <v>43134.25</v>
      </c>
      <c r="O897" s="10">
        <f>(((M897/60)/60)/24)+DATE(1970,1,1)</f>
        <v>43143.25</v>
      </c>
      <c r="P897" t="b">
        <v>0</v>
      </c>
      <c r="Q897" t="b">
        <v>0</v>
      </c>
      <c r="R897" t="s">
        <v>2039</v>
      </c>
      <c r="S897" t="s">
        <v>2040</v>
      </c>
      <c r="T897" t="s">
        <v>33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5">
        <f>E898/D898</f>
        <v>7.7443434343434348</v>
      </c>
      <c r="H898" s="6">
        <f>AVERAGE(E898/I898,FALSE)</f>
        <v>52.513013698630139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0">
        <f>(((L898/60)/60)/24)+DATE(1970,1,1)</f>
        <v>40738.208333333336</v>
      </c>
      <c r="O898" s="10">
        <f>(((M898/60)/60)/24)+DATE(1970,1,1)</f>
        <v>40741.208333333336</v>
      </c>
      <c r="P898" t="b">
        <v>0</v>
      </c>
      <c r="Q898" t="b">
        <v>1</v>
      </c>
      <c r="R898" t="s">
        <v>2033</v>
      </c>
      <c r="S898" t="s">
        <v>2034</v>
      </c>
      <c r="T898" t="s">
        <v>17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5">
        <f>E899/D899</f>
        <v>0.27693181818181817</v>
      </c>
      <c r="H899" s="6">
        <f>AVERAGE(E899/I899,FALSE)</f>
        <v>45.129629629629626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0">
        <f>(((L899/60)/60)/24)+DATE(1970,1,1)</f>
        <v>43583.208333333328</v>
      </c>
      <c r="O899" s="10">
        <f>(((M899/60)/60)/24)+DATE(1970,1,1)</f>
        <v>43585.208333333328</v>
      </c>
      <c r="P899" t="b">
        <v>0</v>
      </c>
      <c r="Q899" t="b">
        <v>0</v>
      </c>
      <c r="R899" t="s">
        <v>2039</v>
      </c>
      <c r="S899" t="s">
        <v>2040</v>
      </c>
      <c r="T899" t="s">
        <v>33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5">
        <f>E900/D900</f>
        <v>0.52479620323841425</v>
      </c>
      <c r="H900" s="6">
        <f>AVERAGE(E900/I900,FALSE)</f>
        <v>38.489352989352987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0">
        <f>(((L900/60)/60)/24)+DATE(1970,1,1)</f>
        <v>43815.25</v>
      </c>
      <c r="O900" s="10">
        <f>(((M900/60)/60)/24)+DATE(1970,1,1)</f>
        <v>43821.25</v>
      </c>
      <c r="P900" t="b">
        <v>0</v>
      </c>
      <c r="Q900" t="b">
        <v>0</v>
      </c>
      <c r="R900" t="s">
        <v>2041</v>
      </c>
      <c r="S900" t="s">
        <v>2042</v>
      </c>
      <c r="T900" t="s">
        <v>42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5">
        <f>E901/D901</f>
        <v>4.0709677419354842</v>
      </c>
      <c r="H901" s="6">
        <f>AVERAGE(E901/I901,FALSE)</f>
        <v>51.300813008130085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0">
        <f>(((L901/60)/60)/24)+DATE(1970,1,1)</f>
        <v>41554.208333333336</v>
      </c>
      <c r="O901" s="10">
        <f>(((M901/60)/60)/24)+DATE(1970,1,1)</f>
        <v>41572.208333333336</v>
      </c>
      <c r="P901" t="b">
        <v>0</v>
      </c>
      <c r="Q901" t="b">
        <v>0</v>
      </c>
      <c r="R901" t="s">
        <v>2035</v>
      </c>
      <c r="S901" t="s">
        <v>2058</v>
      </c>
      <c r="T901" t="s">
        <v>159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5">
        <f>E902/D902</f>
        <v>0.02</v>
      </c>
      <c r="H902" s="6">
        <f>AVERAGE(E902/I902,FALSE)</f>
        <v>1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0">
        <f>(((L902/60)/60)/24)+DATE(1970,1,1)</f>
        <v>41901.208333333336</v>
      </c>
      <c r="O902" s="10">
        <f>(((M902/60)/60)/24)+DATE(1970,1,1)</f>
        <v>41902.208333333336</v>
      </c>
      <c r="P902" t="b">
        <v>0</v>
      </c>
      <c r="Q902" t="b">
        <v>1</v>
      </c>
      <c r="R902" t="s">
        <v>2037</v>
      </c>
      <c r="S902" t="s">
        <v>2038</v>
      </c>
      <c r="T902" t="s">
        <v>28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5">
        <f>E903/D903</f>
        <v>1.5617857142857143</v>
      </c>
      <c r="H903" s="6">
        <f>AVERAGE(E903/I903,FALSE)</f>
        <v>27.50314465408805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0">
        <f>(((L903/60)/60)/24)+DATE(1970,1,1)</f>
        <v>43298.208333333328</v>
      </c>
      <c r="O903" s="10">
        <f>(((M903/60)/60)/24)+DATE(1970,1,1)</f>
        <v>43331.208333333328</v>
      </c>
      <c r="P903" t="b">
        <v>0</v>
      </c>
      <c r="Q903" t="b">
        <v>1</v>
      </c>
      <c r="R903" t="s">
        <v>2035</v>
      </c>
      <c r="S903" t="s">
        <v>2036</v>
      </c>
      <c r="T903" t="s">
        <v>23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5">
        <f>E904/D904</f>
        <v>2.5242857142857145</v>
      </c>
      <c r="H904" s="6">
        <f>AVERAGE(E904/I904,FALSE)</f>
        <v>16.063636363636363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0">
        <f>(((L904/60)/60)/24)+DATE(1970,1,1)</f>
        <v>42399.25</v>
      </c>
      <c r="O904" s="10">
        <f>(((M904/60)/60)/24)+DATE(1970,1,1)</f>
        <v>42441.25</v>
      </c>
      <c r="P904" t="b">
        <v>0</v>
      </c>
      <c r="Q904" t="b">
        <v>0</v>
      </c>
      <c r="R904" t="s">
        <v>2037</v>
      </c>
      <c r="S904" t="s">
        <v>2038</v>
      </c>
      <c r="T904" t="s">
        <v>28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5">
        <f>E905/D905</f>
        <v>1.729268292682927E-2</v>
      </c>
      <c r="H905" s="6">
        <f>AVERAGE(E905/I905,FALSE)</f>
        <v>25.321428571428573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0">
        <f>(((L905/60)/60)/24)+DATE(1970,1,1)</f>
        <v>41034.208333333336</v>
      </c>
      <c r="O905" s="10">
        <f>(((M905/60)/60)/24)+DATE(1970,1,1)</f>
        <v>41049.208333333336</v>
      </c>
      <c r="P905" t="b">
        <v>0</v>
      </c>
      <c r="Q905" t="b">
        <v>1</v>
      </c>
      <c r="R905" t="s">
        <v>2047</v>
      </c>
      <c r="S905" t="s">
        <v>2048</v>
      </c>
      <c r="T905" t="s">
        <v>68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5">
        <f>E906/D906</f>
        <v>0.12230769230769231</v>
      </c>
      <c r="H906" s="6">
        <f>AVERAGE(E906/I906,FALSE)</f>
        <v>24.84375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0">
        <f>(((L906/60)/60)/24)+DATE(1970,1,1)</f>
        <v>41186.208333333336</v>
      </c>
      <c r="O906" s="10">
        <f>(((M906/60)/60)/24)+DATE(1970,1,1)</f>
        <v>41190.208333333336</v>
      </c>
      <c r="P906" t="b">
        <v>0</v>
      </c>
      <c r="Q906" t="b">
        <v>0</v>
      </c>
      <c r="R906" t="s">
        <v>2047</v>
      </c>
      <c r="S906" t="s">
        <v>2056</v>
      </c>
      <c r="T906" t="s">
        <v>133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5">
        <f>E907/D907</f>
        <v>1.6398734177215191</v>
      </c>
      <c r="H907" s="6">
        <f>AVERAGE(E907/I907,FALSE)</f>
        <v>27.447033898305083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0">
        <f>(((L907/60)/60)/24)+DATE(1970,1,1)</f>
        <v>41536.208333333336</v>
      </c>
      <c r="O907" s="10">
        <f>(((M907/60)/60)/24)+DATE(1970,1,1)</f>
        <v>41539.208333333336</v>
      </c>
      <c r="P907" t="b">
        <v>0</v>
      </c>
      <c r="Q907" t="b">
        <v>0</v>
      </c>
      <c r="R907" t="s">
        <v>2039</v>
      </c>
      <c r="S907" t="s">
        <v>2040</v>
      </c>
      <c r="T907" t="s">
        <v>33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5">
        <f>E908/D908</f>
        <v>1.6298181818181818</v>
      </c>
      <c r="H908" s="6">
        <f>AVERAGE(E908/I908,FALSE)</f>
        <v>23.465968586387433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0">
        <f>(((L908/60)/60)/24)+DATE(1970,1,1)</f>
        <v>42868.208333333328</v>
      </c>
      <c r="O908" s="10">
        <f>(((M908/60)/60)/24)+DATE(1970,1,1)</f>
        <v>42904.208333333328</v>
      </c>
      <c r="P908" t="b">
        <v>1</v>
      </c>
      <c r="Q908" t="b">
        <v>1</v>
      </c>
      <c r="R908" t="s">
        <v>2041</v>
      </c>
      <c r="S908" t="s">
        <v>2042</v>
      </c>
      <c r="T908" t="s">
        <v>42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5">
        <f>E909/D909</f>
        <v>0.20252747252747252</v>
      </c>
      <c r="H909" s="6">
        <f>AVERAGE(E909/I909,FALSE)</f>
        <v>22.475609756097562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0">
        <f>(((L909/60)/60)/24)+DATE(1970,1,1)</f>
        <v>40660.208333333336</v>
      </c>
      <c r="O909" s="10">
        <f>(((M909/60)/60)/24)+DATE(1970,1,1)</f>
        <v>40667.208333333336</v>
      </c>
      <c r="P909" t="b">
        <v>0</v>
      </c>
      <c r="Q909" t="b">
        <v>0</v>
      </c>
      <c r="R909" t="s">
        <v>2039</v>
      </c>
      <c r="S909" t="s">
        <v>2040</v>
      </c>
      <c r="T909" t="s">
        <v>33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5">
        <f>E910/D910</f>
        <v>3.1924083769633507</v>
      </c>
      <c r="H910" s="6">
        <f>AVERAGE(E910/I910,FALSE)</f>
        <v>15.499491611591255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0">
        <f>(((L910/60)/60)/24)+DATE(1970,1,1)</f>
        <v>41031.208333333336</v>
      </c>
      <c r="O910" s="10">
        <f>(((M910/60)/60)/24)+DATE(1970,1,1)</f>
        <v>41042.208333333336</v>
      </c>
      <c r="P910" t="b">
        <v>0</v>
      </c>
      <c r="Q910" t="b">
        <v>0</v>
      </c>
      <c r="R910" t="s">
        <v>2050</v>
      </c>
      <c r="S910" t="s">
        <v>2051</v>
      </c>
      <c r="T910" t="s">
        <v>89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5">
        <f>E911/D911</f>
        <v>4.7894444444444444</v>
      </c>
      <c r="H911" s="6">
        <f>AVERAGE(E911/I911,FALSE)</f>
        <v>53.881250000000001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0">
        <f>(((L911/60)/60)/24)+DATE(1970,1,1)</f>
        <v>43255.208333333328</v>
      </c>
      <c r="O911" s="10">
        <f>(((M911/60)/60)/24)+DATE(1970,1,1)</f>
        <v>43282.208333333328</v>
      </c>
      <c r="P911" t="b">
        <v>0</v>
      </c>
      <c r="Q911" t="b">
        <v>1</v>
      </c>
      <c r="R911" t="s">
        <v>2039</v>
      </c>
      <c r="S911" t="s">
        <v>2040</v>
      </c>
      <c r="T911" t="s">
        <v>33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5">
        <f>E912/D912</f>
        <v>0.19556634304207121</v>
      </c>
      <c r="H912" s="6">
        <f>AVERAGE(E912/I912,FALSE)</f>
        <v>51.038851351351354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0">
        <f>(((L912/60)/60)/24)+DATE(1970,1,1)</f>
        <v>42026.25</v>
      </c>
      <c r="O912" s="10">
        <f>(((M912/60)/60)/24)+DATE(1970,1,1)</f>
        <v>42027.25</v>
      </c>
      <c r="P912" t="b">
        <v>0</v>
      </c>
      <c r="Q912" t="b">
        <v>0</v>
      </c>
      <c r="R912" t="s">
        <v>2039</v>
      </c>
      <c r="S912" t="s">
        <v>2040</v>
      </c>
      <c r="T912" t="s">
        <v>33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5">
        <f>E913/D913</f>
        <v>1.9894827586206896</v>
      </c>
      <c r="H913" s="6">
        <f>AVERAGE(E913/I913,FALSE)</f>
        <v>12.488095238095237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0">
        <f>(((L913/60)/60)/24)+DATE(1970,1,1)</f>
        <v>43717.208333333328</v>
      </c>
      <c r="O913" s="10">
        <f>(((M913/60)/60)/24)+DATE(1970,1,1)</f>
        <v>43719.208333333328</v>
      </c>
      <c r="P913" t="b">
        <v>1</v>
      </c>
      <c r="Q913" t="b">
        <v>0</v>
      </c>
      <c r="R913" t="s">
        <v>2037</v>
      </c>
      <c r="S913" t="s">
        <v>2038</v>
      </c>
      <c r="T913" t="s">
        <v>28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5">
        <f>E914/D914</f>
        <v>7.95</v>
      </c>
      <c r="H914" s="6">
        <f>AVERAGE(E914/I914,FALSE)</f>
        <v>39.972067039106143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0">
        <f>(((L914/60)/60)/24)+DATE(1970,1,1)</f>
        <v>41157.208333333336</v>
      </c>
      <c r="O914" s="10">
        <f>(((M914/60)/60)/24)+DATE(1970,1,1)</f>
        <v>41170.208333333336</v>
      </c>
      <c r="P914" t="b">
        <v>1</v>
      </c>
      <c r="Q914" t="b">
        <v>0</v>
      </c>
      <c r="R914" t="s">
        <v>2041</v>
      </c>
      <c r="S914" t="s">
        <v>2044</v>
      </c>
      <c r="T914" t="s">
        <v>53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5">
        <f>E915/D915</f>
        <v>0.50621082621082625</v>
      </c>
      <c r="H915" s="6">
        <f>AVERAGE(E915/I915,FALSE)</f>
        <v>33.973231357552578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0">
        <f>(((L915/60)/60)/24)+DATE(1970,1,1)</f>
        <v>43597.208333333328</v>
      </c>
      <c r="O915" s="10">
        <f>(((M915/60)/60)/24)+DATE(1970,1,1)</f>
        <v>43610.208333333328</v>
      </c>
      <c r="P915" t="b">
        <v>0</v>
      </c>
      <c r="Q915" t="b">
        <v>0</v>
      </c>
      <c r="R915" t="s">
        <v>2041</v>
      </c>
      <c r="S915" t="s">
        <v>2044</v>
      </c>
      <c r="T915" t="s">
        <v>53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5">
        <f>E916/D916</f>
        <v>0.57437499999999997</v>
      </c>
      <c r="H916" s="6">
        <f>AVERAGE(E916/I916,FALSE)</f>
        <v>13.035460992907801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0">
        <f>(((L916/60)/60)/24)+DATE(1970,1,1)</f>
        <v>41490.208333333336</v>
      </c>
      <c r="O916" s="10">
        <f>(((M916/60)/60)/24)+DATE(1970,1,1)</f>
        <v>41502.208333333336</v>
      </c>
      <c r="P916" t="b">
        <v>0</v>
      </c>
      <c r="Q916" t="b">
        <v>0</v>
      </c>
      <c r="R916" t="s">
        <v>2039</v>
      </c>
      <c r="S916" t="s">
        <v>2040</v>
      </c>
      <c r="T916" t="s">
        <v>33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5">
        <f>E917/D917</f>
        <v>1.5562827640984909</v>
      </c>
      <c r="H917" s="6">
        <f>AVERAGE(E917/I917,FALSE)</f>
        <v>52.5016077170418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0">
        <f>(((L917/60)/60)/24)+DATE(1970,1,1)</f>
        <v>42976.208333333328</v>
      </c>
      <c r="O917" s="10">
        <f>(((M917/60)/60)/24)+DATE(1970,1,1)</f>
        <v>42985.208333333328</v>
      </c>
      <c r="P917" t="b">
        <v>0</v>
      </c>
      <c r="Q917" t="b">
        <v>0</v>
      </c>
      <c r="R917" t="s">
        <v>2041</v>
      </c>
      <c r="S917" t="s">
        <v>2060</v>
      </c>
      <c r="T917" t="s">
        <v>269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5">
        <f>E918/D918</f>
        <v>0.36297297297297298</v>
      </c>
      <c r="H918" s="6">
        <f>AVERAGE(E918/I918,FALSE)</f>
        <v>12.913461538461538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0">
        <f>(((L918/60)/60)/24)+DATE(1970,1,1)</f>
        <v>41991.25</v>
      </c>
      <c r="O918" s="10">
        <f>(((M918/60)/60)/24)+DATE(1970,1,1)</f>
        <v>42000.25</v>
      </c>
      <c r="P918" t="b">
        <v>0</v>
      </c>
      <c r="Q918" t="b">
        <v>0</v>
      </c>
      <c r="R918" t="s">
        <v>2054</v>
      </c>
      <c r="S918" t="s">
        <v>2055</v>
      </c>
      <c r="T918" t="s">
        <v>122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5">
        <f>E919/D919</f>
        <v>0.58250000000000002</v>
      </c>
      <c r="H919" s="6">
        <f>AVERAGE(E919/I919,FALSE)</f>
        <v>38.833333333333336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0">
        <f>(((L919/60)/60)/24)+DATE(1970,1,1)</f>
        <v>40722.208333333336</v>
      </c>
      <c r="O919" s="10">
        <f>(((M919/60)/60)/24)+DATE(1970,1,1)</f>
        <v>40746.208333333336</v>
      </c>
      <c r="P919" t="b">
        <v>0</v>
      </c>
      <c r="Q919" t="b">
        <v>1</v>
      </c>
      <c r="R919" t="s">
        <v>2041</v>
      </c>
      <c r="S919" t="s">
        <v>2052</v>
      </c>
      <c r="T919" t="s">
        <v>100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5">
        <f>E920/D920</f>
        <v>2.3739473684210526</v>
      </c>
      <c r="H920" s="6">
        <f>AVERAGE(E920/I920,FALSE)</f>
        <v>28.91346153846154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0">
        <f>(((L920/60)/60)/24)+DATE(1970,1,1)</f>
        <v>41117.208333333336</v>
      </c>
      <c r="O920" s="10">
        <f>(((M920/60)/60)/24)+DATE(1970,1,1)</f>
        <v>41128.208333333336</v>
      </c>
      <c r="P920" t="b">
        <v>0</v>
      </c>
      <c r="Q920" t="b">
        <v>0</v>
      </c>
      <c r="R920" t="s">
        <v>2047</v>
      </c>
      <c r="S920" t="s">
        <v>2056</v>
      </c>
      <c r="T920" t="s">
        <v>133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5">
        <f>E921/D921</f>
        <v>0.58750000000000002</v>
      </c>
      <c r="H921" s="6">
        <f>AVERAGE(E921/I921,FALSE)</f>
        <v>46.477777777777774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0">
        <f>(((L921/60)/60)/24)+DATE(1970,1,1)</f>
        <v>43022.208333333328</v>
      </c>
      <c r="O921" s="10">
        <f>(((M921/60)/60)/24)+DATE(1970,1,1)</f>
        <v>43054.25</v>
      </c>
      <c r="P921" t="b">
        <v>0</v>
      </c>
      <c r="Q921" t="b">
        <v>1</v>
      </c>
      <c r="R921" t="s">
        <v>2039</v>
      </c>
      <c r="S921" t="s">
        <v>2040</v>
      </c>
      <c r="T921" t="s">
        <v>33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5">
        <f>E922/D922</f>
        <v>1.8256603773584905</v>
      </c>
      <c r="H922" s="6">
        <f>AVERAGE(E922/I922,FALSE)</f>
        <v>18.972549019607843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0">
        <f>(((L922/60)/60)/24)+DATE(1970,1,1)</f>
        <v>43503.25</v>
      </c>
      <c r="O922" s="10">
        <f>(((M922/60)/60)/24)+DATE(1970,1,1)</f>
        <v>43523.25</v>
      </c>
      <c r="P922" t="b">
        <v>1</v>
      </c>
      <c r="Q922" t="b">
        <v>0</v>
      </c>
      <c r="R922" t="s">
        <v>2041</v>
      </c>
      <c r="S922" t="s">
        <v>2049</v>
      </c>
      <c r="T922" t="s">
        <v>71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5">
        <f>E923/D923</f>
        <v>7.5436408977556111E-3</v>
      </c>
      <c r="H923" s="6">
        <f>AVERAGE(E923/I923,FALSE)</f>
        <v>15.921052631578947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0">
        <f>(((L923/60)/60)/24)+DATE(1970,1,1)</f>
        <v>40951.25</v>
      </c>
      <c r="O923" s="10">
        <f>(((M923/60)/60)/24)+DATE(1970,1,1)</f>
        <v>40965.25</v>
      </c>
      <c r="P923" t="b">
        <v>0</v>
      </c>
      <c r="Q923" t="b">
        <v>0</v>
      </c>
      <c r="R923" t="s">
        <v>2037</v>
      </c>
      <c r="S923" t="s">
        <v>2038</v>
      </c>
      <c r="T923" t="s">
        <v>28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5">
        <f>E924/D924</f>
        <v>1.7595330739299611</v>
      </c>
      <c r="H924" s="6">
        <f>AVERAGE(E924/I924,FALSE)</f>
        <v>20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0">
        <f>(((L924/60)/60)/24)+DATE(1970,1,1)</f>
        <v>43443.25</v>
      </c>
      <c r="O924" s="10">
        <f>(((M924/60)/60)/24)+DATE(1970,1,1)</f>
        <v>43452.25</v>
      </c>
      <c r="P924" t="b">
        <v>0</v>
      </c>
      <c r="Q924" t="b">
        <v>1</v>
      </c>
      <c r="R924" t="s">
        <v>2035</v>
      </c>
      <c r="S924" t="s">
        <v>2062</v>
      </c>
      <c r="T924" t="s">
        <v>319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5">
        <f>E925/D925</f>
        <v>2.3788235294117648</v>
      </c>
      <c r="H925" s="6">
        <f>AVERAGE(E925/I925,FALSE)</f>
        <v>50.55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0">
        <f>(((L925/60)/60)/24)+DATE(1970,1,1)</f>
        <v>40373.208333333336</v>
      </c>
      <c r="O925" s="10">
        <f>(((M925/60)/60)/24)+DATE(1970,1,1)</f>
        <v>40374.208333333336</v>
      </c>
      <c r="P925" t="b">
        <v>0</v>
      </c>
      <c r="Q925" t="b">
        <v>0</v>
      </c>
      <c r="R925" t="s">
        <v>2039</v>
      </c>
      <c r="S925" t="s">
        <v>2040</v>
      </c>
      <c r="T925" t="s">
        <v>33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5">
        <f>E926/D926</f>
        <v>4.8805076142131982</v>
      </c>
      <c r="H926" s="6">
        <f>AVERAGE(E926/I926,FALSE)</f>
        <v>42.003494975972039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0">
        <f>(((L926/60)/60)/24)+DATE(1970,1,1)</f>
        <v>43769.208333333328</v>
      </c>
      <c r="O926" s="10">
        <f>(((M926/60)/60)/24)+DATE(1970,1,1)</f>
        <v>43780.25</v>
      </c>
      <c r="P926" t="b">
        <v>0</v>
      </c>
      <c r="Q926" t="b">
        <v>0</v>
      </c>
      <c r="R926" t="s">
        <v>2039</v>
      </c>
      <c r="S926" t="s">
        <v>2040</v>
      </c>
      <c r="T926" t="s">
        <v>33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5">
        <f>E927/D927</f>
        <v>2.2406666666666668</v>
      </c>
      <c r="H927" s="6">
        <f>AVERAGE(E927/I927,FALSE)</f>
        <v>51.707692307692305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0">
        <f>(((L927/60)/60)/24)+DATE(1970,1,1)</f>
        <v>43000.208333333328</v>
      </c>
      <c r="O927" s="10">
        <f>(((M927/60)/60)/24)+DATE(1970,1,1)</f>
        <v>43012.208333333328</v>
      </c>
      <c r="P927" t="b">
        <v>0</v>
      </c>
      <c r="Q927" t="b">
        <v>0</v>
      </c>
      <c r="R927" t="s">
        <v>2039</v>
      </c>
      <c r="S927" t="s">
        <v>2040</v>
      </c>
      <c r="T927" t="s">
        <v>33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5">
        <f>E928/D928</f>
        <v>0.18126436781609195</v>
      </c>
      <c r="H928" s="6">
        <f>AVERAGE(E928/I928,FALSE)</f>
        <v>52.56666666666667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0">
        <f>(((L928/60)/60)/24)+DATE(1970,1,1)</f>
        <v>42502.208333333328</v>
      </c>
      <c r="O928" s="10">
        <f>(((M928/60)/60)/24)+DATE(1970,1,1)</f>
        <v>42506.208333333328</v>
      </c>
      <c r="P928" t="b">
        <v>0</v>
      </c>
      <c r="Q928" t="b">
        <v>0</v>
      </c>
      <c r="R928" t="s">
        <v>2033</v>
      </c>
      <c r="S928" t="s">
        <v>2034</v>
      </c>
      <c r="T928" t="s">
        <v>17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5">
        <f>E929/D929</f>
        <v>0.45847222222222223</v>
      </c>
      <c r="H929" s="6">
        <f>AVERAGE(E929/I929,FALSE)</f>
        <v>44.608108108108105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0">
        <f>(((L929/60)/60)/24)+DATE(1970,1,1)</f>
        <v>41102.208333333336</v>
      </c>
      <c r="O929" s="10">
        <f>(((M929/60)/60)/24)+DATE(1970,1,1)</f>
        <v>41131.208333333336</v>
      </c>
      <c r="P929" t="b">
        <v>0</v>
      </c>
      <c r="Q929" t="b">
        <v>0</v>
      </c>
      <c r="R929" t="s">
        <v>2039</v>
      </c>
      <c r="S929" t="s">
        <v>2040</v>
      </c>
      <c r="T929" t="s">
        <v>33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5">
        <f>E930/D930</f>
        <v>1.1731541218637993</v>
      </c>
      <c r="H930" s="6">
        <f>AVERAGE(E930/I930,FALSE)</f>
        <v>25.997617156473392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0">
        <f>(((L930/60)/60)/24)+DATE(1970,1,1)</f>
        <v>41637.25</v>
      </c>
      <c r="O930" s="10">
        <f>(((M930/60)/60)/24)+DATE(1970,1,1)</f>
        <v>41646.25</v>
      </c>
      <c r="P930" t="b">
        <v>0</v>
      </c>
      <c r="Q930" t="b">
        <v>0</v>
      </c>
      <c r="R930" t="s">
        <v>2037</v>
      </c>
      <c r="S930" t="s">
        <v>2038</v>
      </c>
      <c r="T930" t="s">
        <v>28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5">
        <f>E931/D931</f>
        <v>2.173090909090909</v>
      </c>
      <c r="H931" s="6">
        <f>AVERAGE(E931/I931,FALSE)</f>
        <v>32.478260869565219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0">
        <f>(((L931/60)/60)/24)+DATE(1970,1,1)</f>
        <v>42858.208333333328</v>
      </c>
      <c r="O931" s="10">
        <f>(((M931/60)/60)/24)+DATE(1970,1,1)</f>
        <v>42872.208333333328</v>
      </c>
      <c r="P931" t="b">
        <v>0</v>
      </c>
      <c r="Q931" t="b">
        <v>0</v>
      </c>
      <c r="R931" t="s">
        <v>2039</v>
      </c>
      <c r="S931" t="s">
        <v>2040</v>
      </c>
      <c r="T931" t="s">
        <v>33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5">
        <f>E932/D932</f>
        <v>1.1228571428571428</v>
      </c>
      <c r="H932" s="6">
        <f>AVERAGE(E932/I932,FALSE)</f>
        <v>23.117647058823529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0">
        <f>(((L932/60)/60)/24)+DATE(1970,1,1)</f>
        <v>42060.25</v>
      </c>
      <c r="O932" s="10">
        <f>(((M932/60)/60)/24)+DATE(1970,1,1)</f>
        <v>42067.25</v>
      </c>
      <c r="P932" t="b">
        <v>0</v>
      </c>
      <c r="Q932" t="b">
        <v>1</v>
      </c>
      <c r="R932" t="s">
        <v>2039</v>
      </c>
      <c r="S932" t="s">
        <v>2040</v>
      </c>
      <c r="T932" t="s">
        <v>33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5">
        <f>E933/D933</f>
        <v>0.72518987341772156</v>
      </c>
      <c r="H933" s="6">
        <f>AVERAGE(E933/I933,FALSE)</f>
        <v>25.575892857142858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0">
        <f>(((L933/60)/60)/24)+DATE(1970,1,1)</f>
        <v>41818.208333333336</v>
      </c>
      <c r="O933" s="10">
        <f>(((M933/60)/60)/24)+DATE(1970,1,1)</f>
        <v>41820.208333333336</v>
      </c>
      <c r="P933" t="b">
        <v>0</v>
      </c>
      <c r="Q933" t="b">
        <v>1</v>
      </c>
      <c r="R933" t="s">
        <v>2039</v>
      </c>
      <c r="S933" t="s">
        <v>2040</v>
      </c>
      <c r="T933" t="s">
        <v>33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5">
        <f>E934/D934</f>
        <v>2.1230434782608696</v>
      </c>
      <c r="H934" s="6">
        <f>AVERAGE(E934/I934,FALSE)</f>
        <v>16.954861111111111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0">
        <f>(((L934/60)/60)/24)+DATE(1970,1,1)</f>
        <v>41709.208333333336</v>
      </c>
      <c r="O934" s="10">
        <f>(((M934/60)/60)/24)+DATE(1970,1,1)</f>
        <v>41712.208333333336</v>
      </c>
      <c r="P934" t="b">
        <v>0</v>
      </c>
      <c r="Q934" t="b">
        <v>0</v>
      </c>
      <c r="R934" t="s">
        <v>2035</v>
      </c>
      <c r="S934" t="s">
        <v>2036</v>
      </c>
      <c r="T934" t="s">
        <v>23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5">
        <f>E935/D935</f>
        <v>2.3974657534246577</v>
      </c>
      <c r="H935" s="6">
        <f>AVERAGE(E935/I935,FALSE)</f>
        <v>46.008149316508941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0">
        <f>(((L935/60)/60)/24)+DATE(1970,1,1)</f>
        <v>41372.208333333336</v>
      </c>
      <c r="O935" s="10">
        <f>(((M935/60)/60)/24)+DATE(1970,1,1)</f>
        <v>41385.208333333336</v>
      </c>
      <c r="P935" t="b">
        <v>0</v>
      </c>
      <c r="Q935" t="b">
        <v>0</v>
      </c>
      <c r="R935" t="s">
        <v>2039</v>
      </c>
      <c r="S935" t="s">
        <v>2040</v>
      </c>
      <c r="T935" t="s">
        <v>33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5">
        <f>E936/D936</f>
        <v>1.8193548387096774</v>
      </c>
      <c r="H936" s="6">
        <f>AVERAGE(E936/I936,FALSE)</f>
        <v>53.714285714285715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0">
        <f>(((L936/60)/60)/24)+DATE(1970,1,1)</f>
        <v>42422.25</v>
      </c>
      <c r="O936" s="10">
        <f>(((M936/60)/60)/24)+DATE(1970,1,1)</f>
        <v>42428.25</v>
      </c>
      <c r="P936" t="b">
        <v>0</v>
      </c>
      <c r="Q936" t="b">
        <v>0</v>
      </c>
      <c r="R936" t="s">
        <v>2039</v>
      </c>
      <c r="S936" t="s">
        <v>2040</v>
      </c>
      <c r="T936" t="s">
        <v>33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5">
        <f>E937/D937</f>
        <v>1.6413114754098361</v>
      </c>
      <c r="H937" s="6">
        <f>AVERAGE(E937/I937,FALSE)</f>
        <v>37.924242424242422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0">
        <f>(((L937/60)/60)/24)+DATE(1970,1,1)</f>
        <v>42209.208333333328</v>
      </c>
      <c r="O937" s="10">
        <f>(((M937/60)/60)/24)+DATE(1970,1,1)</f>
        <v>42216.208333333328</v>
      </c>
      <c r="P937" t="b">
        <v>0</v>
      </c>
      <c r="Q937" t="b">
        <v>0</v>
      </c>
      <c r="R937" t="s">
        <v>2039</v>
      </c>
      <c r="S937" t="s">
        <v>2040</v>
      </c>
      <c r="T937" t="s">
        <v>33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5">
        <f>E938/D938</f>
        <v>1.6375968992248063E-2</v>
      </c>
      <c r="H938" s="6">
        <f>AVERAGE(E938/I938,FALSE)</f>
        <v>40.238095238095241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0">
        <f>(((L938/60)/60)/24)+DATE(1970,1,1)</f>
        <v>43668.208333333328</v>
      </c>
      <c r="O938" s="10">
        <f>(((M938/60)/60)/24)+DATE(1970,1,1)</f>
        <v>43671.208333333328</v>
      </c>
      <c r="P938" t="b">
        <v>1</v>
      </c>
      <c r="Q938" t="b">
        <v>0</v>
      </c>
      <c r="R938" t="s">
        <v>2039</v>
      </c>
      <c r="S938" t="s">
        <v>2040</v>
      </c>
      <c r="T938" t="s">
        <v>33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5">
        <f>E939/D939</f>
        <v>0.49643859649122807</v>
      </c>
      <c r="H939" s="6">
        <f>AVERAGE(E939/I939,FALSE)</f>
        <v>43.489241803278688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0">
        <f>(((L939/60)/60)/24)+DATE(1970,1,1)</f>
        <v>42334.25</v>
      </c>
      <c r="O939" s="10">
        <f>(((M939/60)/60)/24)+DATE(1970,1,1)</f>
        <v>42343.25</v>
      </c>
      <c r="P939" t="b">
        <v>0</v>
      </c>
      <c r="Q939" t="b">
        <v>0</v>
      </c>
      <c r="R939" t="s">
        <v>2041</v>
      </c>
      <c r="S939" t="s">
        <v>2042</v>
      </c>
      <c r="T939" t="s">
        <v>42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5">
        <f>E940/D940</f>
        <v>1.0970652173913042</v>
      </c>
      <c r="H940" s="6">
        <f>AVERAGE(E940/I940,FALSE)</f>
        <v>52.567708333333336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0">
        <f>(((L940/60)/60)/24)+DATE(1970,1,1)</f>
        <v>43263.208333333328</v>
      </c>
      <c r="O940" s="10">
        <f>(((M940/60)/60)/24)+DATE(1970,1,1)</f>
        <v>43299.208333333328</v>
      </c>
      <c r="P940" t="b">
        <v>0</v>
      </c>
      <c r="Q940" t="b">
        <v>1</v>
      </c>
      <c r="R940" t="s">
        <v>2047</v>
      </c>
      <c r="S940" t="s">
        <v>2053</v>
      </c>
      <c r="T940" t="s">
        <v>119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5">
        <f>E941/D941</f>
        <v>0.49217948717948717</v>
      </c>
      <c r="H941" s="6">
        <f>AVERAGE(E941/I941,FALSE)</f>
        <v>28.649253731343283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0">
        <f>(((L941/60)/60)/24)+DATE(1970,1,1)</f>
        <v>40670.208333333336</v>
      </c>
      <c r="O941" s="10">
        <f>(((M941/60)/60)/24)+DATE(1970,1,1)</f>
        <v>40687.208333333336</v>
      </c>
      <c r="P941" t="b">
        <v>0</v>
      </c>
      <c r="Q941" t="b">
        <v>1</v>
      </c>
      <c r="R941" t="s">
        <v>2050</v>
      </c>
      <c r="S941" t="s">
        <v>2051</v>
      </c>
      <c r="T941" t="s">
        <v>89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5">
        <f>E942/D942</f>
        <v>0.62232323232323228</v>
      </c>
      <c r="H942" s="6">
        <f>AVERAGE(E942/I942,FALSE)</f>
        <v>46.674242424242422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0">
        <f>(((L942/60)/60)/24)+DATE(1970,1,1)</f>
        <v>41244.25</v>
      </c>
      <c r="O942" s="10">
        <f>(((M942/60)/60)/24)+DATE(1970,1,1)</f>
        <v>41266.25</v>
      </c>
      <c r="P942" t="b">
        <v>0</v>
      </c>
      <c r="Q942" t="b">
        <v>0</v>
      </c>
      <c r="R942" t="s">
        <v>2037</v>
      </c>
      <c r="S942" t="s">
        <v>2038</v>
      </c>
      <c r="T942" t="s">
        <v>28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5">
        <f>E943/D943</f>
        <v>0.1305813953488372</v>
      </c>
      <c r="H943" s="6">
        <f>AVERAGE(E943/I943,FALSE)</f>
        <v>35.993589743589745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0">
        <f>(((L943/60)/60)/24)+DATE(1970,1,1)</f>
        <v>40552.25</v>
      </c>
      <c r="O943" s="10">
        <f>(((M943/60)/60)/24)+DATE(1970,1,1)</f>
        <v>40587.25</v>
      </c>
      <c r="P943" t="b">
        <v>1</v>
      </c>
      <c r="Q943" t="b">
        <v>0</v>
      </c>
      <c r="R943" t="s">
        <v>2039</v>
      </c>
      <c r="S943" t="s">
        <v>2040</v>
      </c>
      <c r="T943" t="s">
        <v>33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5">
        <f>E944/D944</f>
        <v>0.64635416666666667</v>
      </c>
      <c r="H944" s="6">
        <f>AVERAGE(E944/I944,FALSE)</f>
        <v>46.305970149253731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0">
        <f>(((L944/60)/60)/24)+DATE(1970,1,1)</f>
        <v>40568.25</v>
      </c>
      <c r="O944" s="10">
        <f>(((M944/60)/60)/24)+DATE(1970,1,1)</f>
        <v>40571.25</v>
      </c>
      <c r="P944" t="b">
        <v>0</v>
      </c>
      <c r="Q944" t="b">
        <v>0</v>
      </c>
      <c r="R944" t="s">
        <v>2039</v>
      </c>
      <c r="S944" t="s">
        <v>2040</v>
      </c>
      <c r="T944" t="s">
        <v>33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5">
        <f>E945/D945</f>
        <v>1.5958666666666668</v>
      </c>
      <c r="H945" s="6">
        <f>AVERAGE(E945/I945,FALSE)</f>
        <v>52.495614035087719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0">
        <f>(((L945/60)/60)/24)+DATE(1970,1,1)</f>
        <v>41906.208333333336</v>
      </c>
      <c r="O945" s="10">
        <f>(((M945/60)/60)/24)+DATE(1970,1,1)</f>
        <v>41941.208333333336</v>
      </c>
      <c r="P945" t="b">
        <v>0</v>
      </c>
      <c r="Q945" t="b">
        <v>0</v>
      </c>
      <c r="R945" t="s">
        <v>2033</v>
      </c>
      <c r="S945" t="s">
        <v>2034</v>
      </c>
      <c r="T945" t="s">
        <v>17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5">
        <f>E946/D946</f>
        <v>0.81420000000000003</v>
      </c>
      <c r="H946" s="6">
        <f>AVERAGE(E946/I946,FALSE)</f>
        <v>15.479087452471482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0">
        <f>(((L946/60)/60)/24)+DATE(1970,1,1)</f>
        <v>42776.25</v>
      </c>
      <c r="O946" s="10">
        <f>(((M946/60)/60)/24)+DATE(1970,1,1)</f>
        <v>42795.25</v>
      </c>
      <c r="P946" t="b">
        <v>0</v>
      </c>
      <c r="Q946" t="b">
        <v>0</v>
      </c>
      <c r="R946" t="s">
        <v>2054</v>
      </c>
      <c r="S946" t="s">
        <v>2055</v>
      </c>
      <c r="T946" t="s">
        <v>122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5">
        <f>E947/D947</f>
        <v>0.32444767441860467</v>
      </c>
      <c r="H947" s="6">
        <f>AVERAGE(E947/I947,FALSE)</f>
        <v>16.500591366055588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0">
        <f>(((L947/60)/60)/24)+DATE(1970,1,1)</f>
        <v>41004.208333333336</v>
      </c>
      <c r="O947" s="10">
        <f>(((M947/60)/60)/24)+DATE(1970,1,1)</f>
        <v>41019.208333333336</v>
      </c>
      <c r="P947" t="b">
        <v>1</v>
      </c>
      <c r="Q947" t="b">
        <v>0</v>
      </c>
      <c r="R947" t="s">
        <v>2054</v>
      </c>
      <c r="S947" t="s">
        <v>2055</v>
      </c>
      <c r="T947" t="s">
        <v>122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5">
        <f>E948/D948</f>
        <v>9.9141184124918666E-2</v>
      </c>
      <c r="H948" s="6">
        <f>AVERAGE(E948/I948,FALSE)</f>
        <v>42.093922651933703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0">
        <f>(((L948/60)/60)/24)+DATE(1970,1,1)</f>
        <v>40710.208333333336</v>
      </c>
      <c r="O948" s="10">
        <f>(((M948/60)/60)/24)+DATE(1970,1,1)</f>
        <v>40712.208333333336</v>
      </c>
      <c r="P948" t="b">
        <v>0</v>
      </c>
      <c r="Q948" t="b">
        <v>0</v>
      </c>
      <c r="R948" t="s">
        <v>2039</v>
      </c>
      <c r="S948" t="s">
        <v>2040</v>
      </c>
      <c r="T948" t="s">
        <v>33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5">
        <f>E949/D949</f>
        <v>0.26694444444444443</v>
      </c>
      <c r="H949" s="6">
        <f>AVERAGE(E949/I949,FALSE)</f>
        <v>36.96153846153846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0">
        <f>(((L949/60)/60)/24)+DATE(1970,1,1)</f>
        <v>41908.208333333336</v>
      </c>
      <c r="O949" s="10">
        <f>(((M949/60)/60)/24)+DATE(1970,1,1)</f>
        <v>41915.208333333336</v>
      </c>
      <c r="P949" t="b">
        <v>0</v>
      </c>
      <c r="Q949" t="b">
        <v>0</v>
      </c>
      <c r="R949" t="s">
        <v>2039</v>
      </c>
      <c r="S949" t="s">
        <v>2040</v>
      </c>
      <c r="T949" t="s">
        <v>33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5">
        <f>E950/D950</f>
        <v>0.62957446808510642</v>
      </c>
      <c r="H950" s="6">
        <f>AVERAGE(E950/I950,FALSE)</f>
        <v>18.493749999999999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0">
        <f>(((L950/60)/60)/24)+DATE(1970,1,1)</f>
        <v>41985.25</v>
      </c>
      <c r="O950" s="10">
        <f>(((M950/60)/60)/24)+DATE(1970,1,1)</f>
        <v>41995.25</v>
      </c>
      <c r="P950" t="b">
        <v>1</v>
      </c>
      <c r="Q950" t="b">
        <v>1</v>
      </c>
      <c r="R950" t="s">
        <v>2041</v>
      </c>
      <c r="S950" t="s">
        <v>2042</v>
      </c>
      <c r="T950" t="s">
        <v>42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5">
        <f>E951/D951</f>
        <v>1.6135593220338984</v>
      </c>
      <c r="H951" s="6">
        <f>AVERAGE(E951/I951,FALSE)</f>
        <v>23.448275862068964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0">
        <f>(((L951/60)/60)/24)+DATE(1970,1,1)</f>
        <v>42112.208333333328</v>
      </c>
      <c r="O951" s="10">
        <f>(((M951/60)/60)/24)+DATE(1970,1,1)</f>
        <v>42131.208333333328</v>
      </c>
      <c r="P951" t="b">
        <v>0</v>
      </c>
      <c r="Q951" t="b">
        <v>0</v>
      </c>
      <c r="R951" t="s">
        <v>2037</v>
      </c>
      <c r="S951" t="s">
        <v>2038</v>
      </c>
      <c r="T951" t="s">
        <v>28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5">
        <f>E952/D952</f>
        <v>0.05</v>
      </c>
      <c r="H952" s="6">
        <f>AVERAGE(E952/I952,FALSE)</f>
        <v>2.5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0">
        <f>(((L952/60)/60)/24)+DATE(1970,1,1)</f>
        <v>43571.208333333328</v>
      </c>
      <c r="O952" s="10">
        <f>(((M952/60)/60)/24)+DATE(1970,1,1)</f>
        <v>43576.208333333328</v>
      </c>
      <c r="P952" t="b">
        <v>0</v>
      </c>
      <c r="Q952" t="b">
        <v>1</v>
      </c>
      <c r="R952" t="s">
        <v>2039</v>
      </c>
      <c r="S952" t="s">
        <v>2040</v>
      </c>
      <c r="T952" t="s">
        <v>33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5">
        <f>E953/D953</f>
        <v>10.969379310344827</v>
      </c>
      <c r="H953" s="6">
        <f>AVERAGE(E953/I953,FALSE)</f>
        <v>51.012187299550995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0">
        <f>(((L953/60)/60)/24)+DATE(1970,1,1)</f>
        <v>42730.25</v>
      </c>
      <c r="O953" s="10">
        <f>(((M953/60)/60)/24)+DATE(1970,1,1)</f>
        <v>42731.25</v>
      </c>
      <c r="P953" t="b">
        <v>0</v>
      </c>
      <c r="Q953" t="b">
        <v>1</v>
      </c>
      <c r="R953" t="s">
        <v>2035</v>
      </c>
      <c r="S953" t="s">
        <v>2036</v>
      </c>
      <c r="T953" t="s">
        <v>23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5">
        <f>E954/D954</f>
        <v>0.70094158075601376</v>
      </c>
      <c r="H954" s="6">
        <f>AVERAGE(E954/I954,FALSE)</f>
        <v>22.503751103265667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0">
        <f>(((L954/60)/60)/24)+DATE(1970,1,1)</f>
        <v>42591.208333333328</v>
      </c>
      <c r="O954" s="10">
        <f>(((M954/60)/60)/24)+DATE(1970,1,1)</f>
        <v>42605.208333333328</v>
      </c>
      <c r="P954" t="b">
        <v>0</v>
      </c>
      <c r="Q954" t="b">
        <v>0</v>
      </c>
      <c r="R954" t="s">
        <v>2041</v>
      </c>
      <c r="S954" t="s">
        <v>2042</v>
      </c>
      <c r="T954" t="s">
        <v>42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5">
        <f>E955/D955</f>
        <v>0.6</v>
      </c>
      <c r="H955" s="6">
        <f>AVERAGE(E955/I955,FALSE)</f>
        <v>47.142857142857146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0">
        <f>(((L955/60)/60)/24)+DATE(1970,1,1)</f>
        <v>42358.25</v>
      </c>
      <c r="O955" s="10">
        <f>(((M955/60)/60)/24)+DATE(1970,1,1)</f>
        <v>42394.25</v>
      </c>
      <c r="P955" t="b">
        <v>0</v>
      </c>
      <c r="Q955" t="b">
        <v>1</v>
      </c>
      <c r="R955" t="s">
        <v>2041</v>
      </c>
      <c r="S955" t="s">
        <v>2063</v>
      </c>
      <c r="T955" t="s">
        <v>474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5">
        <f>E956/D956</f>
        <v>3.6709859154929578</v>
      </c>
      <c r="H956" s="6">
        <f>AVERAGE(E956/I956,FALSE)</f>
        <v>50.511627906976742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0">
        <f>(((L956/60)/60)/24)+DATE(1970,1,1)</f>
        <v>41174.208333333336</v>
      </c>
      <c r="O956" s="10">
        <f>(((M956/60)/60)/24)+DATE(1970,1,1)</f>
        <v>41198.208333333336</v>
      </c>
      <c r="P956" t="b">
        <v>0</v>
      </c>
      <c r="Q956" t="b">
        <v>0</v>
      </c>
      <c r="R956" t="s">
        <v>2037</v>
      </c>
      <c r="S956" t="s">
        <v>2038</v>
      </c>
      <c r="T956" t="s">
        <v>28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5">
        <f>E957/D957</f>
        <v>11.09</v>
      </c>
      <c r="H957" s="6">
        <f>AVERAGE(E957/I957,FALSE)</f>
        <v>48.518749999999997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0">
        <f>(((L957/60)/60)/24)+DATE(1970,1,1)</f>
        <v>41238.25</v>
      </c>
      <c r="O957" s="10">
        <f>(((M957/60)/60)/24)+DATE(1970,1,1)</f>
        <v>41240.25</v>
      </c>
      <c r="P957" t="b">
        <v>0</v>
      </c>
      <c r="Q957" t="b">
        <v>0</v>
      </c>
      <c r="R957" t="s">
        <v>2039</v>
      </c>
      <c r="S957" t="s">
        <v>2040</v>
      </c>
      <c r="T957" t="s">
        <v>33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5">
        <f>E958/D958</f>
        <v>0.19028784648187633</v>
      </c>
      <c r="H958" s="6">
        <f>AVERAGE(E958/I958,FALSE)</f>
        <v>21.504819277108435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0">
        <f>(((L958/60)/60)/24)+DATE(1970,1,1)</f>
        <v>42360.25</v>
      </c>
      <c r="O958" s="10">
        <f>(((M958/60)/60)/24)+DATE(1970,1,1)</f>
        <v>42364.25</v>
      </c>
      <c r="P958" t="b">
        <v>0</v>
      </c>
      <c r="Q958" t="b">
        <v>0</v>
      </c>
      <c r="R958" t="s">
        <v>2041</v>
      </c>
      <c r="S958" t="s">
        <v>2063</v>
      </c>
      <c r="T958" t="s">
        <v>474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5">
        <f>E959/D959</f>
        <v>1.2687755102040816</v>
      </c>
      <c r="H959" s="6">
        <f>AVERAGE(E959/I959,FALSE)</f>
        <v>47.458015267175576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0">
        <f>(((L959/60)/60)/24)+DATE(1970,1,1)</f>
        <v>40955.25</v>
      </c>
      <c r="O959" s="10">
        <f>(((M959/60)/60)/24)+DATE(1970,1,1)</f>
        <v>40958.25</v>
      </c>
      <c r="P959" t="b">
        <v>0</v>
      </c>
      <c r="Q959" t="b">
        <v>0</v>
      </c>
      <c r="R959" t="s">
        <v>2039</v>
      </c>
      <c r="S959" t="s">
        <v>2040</v>
      </c>
      <c r="T959" t="s">
        <v>33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5">
        <f>E960/D960</f>
        <v>7.3463636363636367</v>
      </c>
      <c r="H960" s="6">
        <f>AVERAGE(E960/I960,FALSE)</f>
        <v>36.075892857142854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0">
        <f>(((L960/60)/60)/24)+DATE(1970,1,1)</f>
        <v>40350.208333333336</v>
      </c>
      <c r="O960" s="10">
        <f>(((M960/60)/60)/24)+DATE(1970,1,1)</f>
        <v>40372.208333333336</v>
      </c>
      <c r="P960" t="b">
        <v>0</v>
      </c>
      <c r="Q960" t="b">
        <v>0</v>
      </c>
      <c r="R960" t="s">
        <v>2041</v>
      </c>
      <c r="S960" t="s">
        <v>2049</v>
      </c>
      <c r="T960" t="s">
        <v>71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5">
        <f>E961/D961</f>
        <v>4.5731034482758622E-2</v>
      </c>
      <c r="H961" s="6">
        <f>AVERAGE(E961/I961,FALSE)</f>
        <v>25.503846153846155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0">
        <f>(((L961/60)/60)/24)+DATE(1970,1,1)</f>
        <v>40357.208333333336</v>
      </c>
      <c r="O961" s="10">
        <f>(((M961/60)/60)/24)+DATE(1970,1,1)</f>
        <v>40385.208333333336</v>
      </c>
      <c r="P961" t="b">
        <v>0</v>
      </c>
      <c r="Q961" t="b">
        <v>0</v>
      </c>
      <c r="R961" t="s">
        <v>2047</v>
      </c>
      <c r="S961" t="s">
        <v>2059</v>
      </c>
      <c r="T961" t="s">
        <v>206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5">
        <f>E962/D962</f>
        <v>0.85054545454545449</v>
      </c>
      <c r="H962" s="6">
        <f>AVERAGE(E962/I962,FALSE)</f>
        <v>42.527272727272724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0">
        <f>(((L962/60)/60)/24)+DATE(1970,1,1)</f>
        <v>42408.25</v>
      </c>
      <c r="O962" s="10">
        <f>(((M962/60)/60)/24)+DATE(1970,1,1)</f>
        <v>42445.208333333328</v>
      </c>
      <c r="P962" t="b">
        <v>0</v>
      </c>
      <c r="Q962" t="b">
        <v>0</v>
      </c>
      <c r="R962" t="s">
        <v>2037</v>
      </c>
      <c r="S962" t="s">
        <v>2038</v>
      </c>
      <c r="T962" t="s">
        <v>28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5">
        <f>E963/D963</f>
        <v>1.1929824561403508</v>
      </c>
      <c r="H963" s="6">
        <f>AVERAGE(E963/I963,FALSE)</f>
        <v>21.93548387096774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0">
        <f>(((L963/60)/60)/24)+DATE(1970,1,1)</f>
        <v>40591.25</v>
      </c>
      <c r="O963" s="10">
        <f>(((M963/60)/60)/24)+DATE(1970,1,1)</f>
        <v>40595.25</v>
      </c>
      <c r="P963" t="b">
        <v>0</v>
      </c>
      <c r="Q963" t="b">
        <v>0</v>
      </c>
      <c r="R963" t="s">
        <v>2047</v>
      </c>
      <c r="S963" t="s">
        <v>2059</v>
      </c>
      <c r="T963" t="s">
        <v>206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5">
        <f>E964/D964</f>
        <v>2.9602777777777778</v>
      </c>
      <c r="H964" s="6">
        <f>AVERAGE(E964/I964,FALSE)</f>
        <v>20.031954887218046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0">
        <f>(((L964/60)/60)/24)+DATE(1970,1,1)</f>
        <v>41592.25</v>
      </c>
      <c r="O964" s="10">
        <f>(((M964/60)/60)/24)+DATE(1970,1,1)</f>
        <v>41613.25</v>
      </c>
      <c r="P964" t="b">
        <v>0</v>
      </c>
      <c r="Q964" t="b">
        <v>0</v>
      </c>
      <c r="R964" t="s">
        <v>2033</v>
      </c>
      <c r="S964" t="s">
        <v>2034</v>
      </c>
      <c r="T964" t="s">
        <v>17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5">
        <f>E965/D965</f>
        <v>0.84694915254237291</v>
      </c>
      <c r="H965" s="6">
        <f>AVERAGE(E965/I965,FALSE)</f>
        <v>21.916666666666668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0">
        <f>(((L965/60)/60)/24)+DATE(1970,1,1)</f>
        <v>40607.25</v>
      </c>
      <c r="O965" s="10">
        <f>(((M965/60)/60)/24)+DATE(1970,1,1)</f>
        <v>40613.25</v>
      </c>
      <c r="P965" t="b">
        <v>0</v>
      </c>
      <c r="Q965" t="b">
        <v>1</v>
      </c>
      <c r="R965" t="s">
        <v>2054</v>
      </c>
      <c r="S965" t="s">
        <v>2055</v>
      </c>
      <c r="T965" t="s">
        <v>122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5">
        <f>E966/D966</f>
        <v>3.5578378378378379</v>
      </c>
      <c r="H966" s="6">
        <f>AVERAGE(E966/I966,FALSE)</f>
        <v>42.464516129032255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0">
        <f>(((L966/60)/60)/24)+DATE(1970,1,1)</f>
        <v>42135.208333333328</v>
      </c>
      <c r="O966" s="10">
        <f>(((M966/60)/60)/24)+DATE(1970,1,1)</f>
        <v>42140.208333333328</v>
      </c>
      <c r="P966" t="b">
        <v>0</v>
      </c>
      <c r="Q966" t="b">
        <v>0</v>
      </c>
      <c r="R966" t="s">
        <v>2039</v>
      </c>
      <c r="S966" t="s">
        <v>2040</v>
      </c>
      <c r="T966" t="s">
        <v>33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5">
        <f>E967/D967</f>
        <v>3.8640909090909092</v>
      </c>
      <c r="H967" s="6">
        <f>AVERAGE(E967/I967,FALSE)</f>
        <v>20.533816425120772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0">
        <f>(((L967/60)/60)/24)+DATE(1970,1,1)</f>
        <v>40203.25</v>
      </c>
      <c r="O967" s="10">
        <f>(((M967/60)/60)/24)+DATE(1970,1,1)</f>
        <v>40243.25</v>
      </c>
      <c r="P967" t="b">
        <v>0</v>
      </c>
      <c r="Q967" t="b">
        <v>0</v>
      </c>
      <c r="R967" t="s">
        <v>2035</v>
      </c>
      <c r="S967" t="s">
        <v>2036</v>
      </c>
      <c r="T967" t="s">
        <v>23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5">
        <f>E968/D968</f>
        <v>7.9223529411764702</v>
      </c>
      <c r="H968" s="6">
        <f>AVERAGE(E968/I968,FALSE)</f>
        <v>27.485714285714284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0">
        <f>(((L968/60)/60)/24)+DATE(1970,1,1)</f>
        <v>42901.208333333328</v>
      </c>
      <c r="O968" s="10">
        <f>(((M968/60)/60)/24)+DATE(1970,1,1)</f>
        <v>42903.208333333328</v>
      </c>
      <c r="P968" t="b">
        <v>0</v>
      </c>
      <c r="Q968" t="b">
        <v>0</v>
      </c>
      <c r="R968" t="s">
        <v>2039</v>
      </c>
      <c r="S968" t="s">
        <v>2040</v>
      </c>
      <c r="T968" t="s">
        <v>33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5">
        <f>E969/D969</f>
        <v>1.3703393665158372</v>
      </c>
      <c r="H969" s="6">
        <f>AVERAGE(E969/I969,FALSE)</f>
        <v>38.505403687221872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0">
        <f>(((L969/60)/60)/24)+DATE(1970,1,1)</f>
        <v>41005.208333333336</v>
      </c>
      <c r="O969" s="10">
        <f>(((M969/60)/60)/24)+DATE(1970,1,1)</f>
        <v>41042.208333333336</v>
      </c>
      <c r="P969" t="b">
        <v>0</v>
      </c>
      <c r="Q969" t="b">
        <v>0</v>
      </c>
      <c r="R969" t="s">
        <v>2035</v>
      </c>
      <c r="S969" t="s">
        <v>2062</v>
      </c>
      <c r="T969" t="s">
        <v>319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5">
        <f>E970/D970</f>
        <v>3.3820833333333336</v>
      </c>
      <c r="H970" s="6">
        <f>AVERAGE(E970/I970,FALSE)</f>
        <v>35.600877192982459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0">
        <f>(((L970/60)/60)/24)+DATE(1970,1,1)</f>
        <v>40544.25</v>
      </c>
      <c r="O970" s="10">
        <f>(((M970/60)/60)/24)+DATE(1970,1,1)</f>
        <v>40559.25</v>
      </c>
      <c r="P970" t="b">
        <v>0</v>
      </c>
      <c r="Q970" t="b">
        <v>0</v>
      </c>
      <c r="R970" t="s">
        <v>2033</v>
      </c>
      <c r="S970" t="s">
        <v>2034</v>
      </c>
      <c r="T970" t="s">
        <v>17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5">
        <f>E971/D971</f>
        <v>1.0822784810126582</v>
      </c>
      <c r="H971" s="6">
        <f>AVERAGE(E971/I971,FALSE)</f>
        <v>45.967741935483872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0">
        <f>(((L971/60)/60)/24)+DATE(1970,1,1)</f>
        <v>43821.25</v>
      </c>
      <c r="O971" s="10">
        <f>(((M971/60)/60)/24)+DATE(1970,1,1)</f>
        <v>43828.25</v>
      </c>
      <c r="P971" t="b">
        <v>0</v>
      </c>
      <c r="Q971" t="b">
        <v>0</v>
      </c>
      <c r="R971" t="s">
        <v>2039</v>
      </c>
      <c r="S971" t="s">
        <v>2040</v>
      </c>
      <c r="T971" t="s">
        <v>33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5">
        <f>E972/D972</f>
        <v>0.60757639620653314</v>
      </c>
      <c r="H972" s="6">
        <f>AVERAGE(E972/I972,FALSE)</f>
        <v>48.534511784511785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0">
        <f>(((L972/60)/60)/24)+DATE(1970,1,1)</f>
        <v>40672.208333333336</v>
      </c>
      <c r="O972" s="10">
        <f>(((M972/60)/60)/24)+DATE(1970,1,1)</f>
        <v>40673.208333333336</v>
      </c>
      <c r="P972" t="b">
        <v>0</v>
      </c>
      <c r="Q972" t="b">
        <v>0</v>
      </c>
      <c r="R972" t="s">
        <v>2039</v>
      </c>
      <c r="S972" t="s">
        <v>2040</v>
      </c>
      <c r="T972" t="s">
        <v>33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5">
        <f>E973/D973</f>
        <v>0.27725490196078434</v>
      </c>
      <c r="H973" s="6">
        <f>AVERAGE(E973/I973,FALSE)</f>
        <v>29.458333333333332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0">
        <f>(((L973/60)/60)/24)+DATE(1970,1,1)</f>
        <v>41555.208333333336</v>
      </c>
      <c r="O973" s="10">
        <f>(((M973/60)/60)/24)+DATE(1970,1,1)</f>
        <v>41561.208333333336</v>
      </c>
      <c r="P973" t="b">
        <v>0</v>
      </c>
      <c r="Q973" t="b">
        <v>0</v>
      </c>
      <c r="R973" t="s">
        <v>2041</v>
      </c>
      <c r="S973" t="s">
        <v>2060</v>
      </c>
      <c r="T973" t="s">
        <v>269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5">
        <f>E974/D974</f>
        <v>2.283934426229508</v>
      </c>
      <c r="H974" s="6">
        <f>AVERAGE(E974/I974,FALSE)</f>
        <v>29.007733491969066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0">
        <f>(((L974/60)/60)/24)+DATE(1970,1,1)</f>
        <v>41792.208333333336</v>
      </c>
      <c r="O974" s="10">
        <f>(((M974/60)/60)/24)+DATE(1970,1,1)</f>
        <v>41801.208333333336</v>
      </c>
      <c r="P974" t="b">
        <v>0</v>
      </c>
      <c r="Q974" t="b">
        <v>1</v>
      </c>
      <c r="R974" t="s">
        <v>2037</v>
      </c>
      <c r="S974" t="s">
        <v>2038</v>
      </c>
      <c r="T974" t="s">
        <v>28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5">
        <f>E975/D975</f>
        <v>0.21615194054500414</v>
      </c>
      <c r="H975" s="6">
        <f>AVERAGE(E975/I975,FALSE)</f>
        <v>51.936507936507937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0">
        <f>(((L975/60)/60)/24)+DATE(1970,1,1)</f>
        <v>40522.25</v>
      </c>
      <c r="O975" s="10">
        <f>(((M975/60)/60)/24)+DATE(1970,1,1)</f>
        <v>40524.25</v>
      </c>
      <c r="P975" t="b">
        <v>0</v>
      </c>
      <c r="Q975" t="b">
        <v>1</v>
      </c>
      <c r="R975" t="s">
        <v>2039</v>
      </c>
      <c r="S975" t="s">
        <v>2040</v>
      </c>
      <c r="T975" t="s">
        <v>33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5">
        <f>E976/D976</f>
        <v>3.73875</v>
      </c>
      <c r="H976" s="6">
        <f>AVERAGE(E976/I976,FALSE)</f>
        <v>46.734375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0">
        <f>(((L976/60)/60)/24)+DATE(1970,1,1)</f>
        <v>41412.208333333336</v>
      </c>
      <c r="O976" s="10">
        <f>(((M976/60)/60)/24)+DATE(1970,1,1)</f>
        <v>41413.208333333336</v>
      </c>
      <c r="P976" t="b">
        <v>0</v>
      </c>
      <c r="Q976" t="b">
        <v>0</v>
      </c>
      <c r="R976" t="s">
        <v>2035</v>
      </c>
      <c r="S976" t="s">
        <v>2045</v>
      </c>
      <c r="T976" t="s">
        <v>60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5">
        <f>E977/D977</f>
        <v>1.5492592592592593</v>
      </c>
      <c r="H977" s="6">
        <f>AVERAGE(E977/I977,FALSE)</f>
        <v>30.985185185185184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0">
        <f>(((L977/60)/60)/24)+DATE(1970,1,1)</f>
        <v>42337.25</v>
      </c>
      <c r="O977" s="10">
        <f>(((M977/60)/60)/24)+DATE(1970,1,1)</f>
        <v>42376.25</v>
      </c>
      <c r="P977" t="b">
        <v>0</v>
      </c>
      <c r="Q977" t="b">
        <v>1</v>
      </c>
      <c r="R977" t="s">
        <v>2039</v>
      </c>
      <c r="S977" t="s">
        <v>2040</v>
      </c>
      <c r="T977" t="s">
        <v>33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5">
        <f>E978/D978</f>
        <v>3.2214999999999998</v>
      </c>
      <c r="H978" s="6">
        <f>AVERAGE(E978/I978,FALSE)</f>
        <v>46.021428571428572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0">
        <f>(((L978/60)/60)/24)+DATE(1970,1,1)</f>
        <v>40571.25</v>
      </c>
      <c r="O978" s="10">
        <f>(((M978/60)/60)/24)+DATE(1970,1,1)</f>
        <v>40577.25</v>
      </c>
      <c r="P978" t="b">
        <v>0</v>
      </c>
      <c r="Q978" t="b">
        <v>1</v>
      </c>
      <c r="R978" t="s">
        <v>2039</v>
      </c>
      <c r="S978" t="s">
        <v>2040</v>
      </c>
      <c r="T978" t="s">
        <v>33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5">
        <f>E979/D979</f>
        <v>0.73957142857142855</v>
      </c>
      <c r="H979" s="6">
        <f>AVERAGE(E979/I979,FALSE)</f>
        <v>38.634328358208954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0">
        <f>(((L979/60)/60)/24)+DATE(1970,1,1)</f>
        <v>43138.25</v>
      </c>
      <c r="O979" s="10">
        <f>(((M979/60)/60)/24)+DATE(1970,1,1)</f>
        <v>43170.25</v>
      </c>
      <c r="P979" t="b">
        <v>0</v>
      </c>
      <c r="Q979" t="b">
        <v>0</v>
      </c>
      <c r="R979" t="s">
        <v>2033</v>
      </c>
      <c r="S979" t="s">
        <v>2034</v>
      </c>
      <c r="T979" t="s">
        <v>17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5">
        <f>E980/D980</f>
        <v>8.641</v>
      </c>
      <c r="H980" s="6">
        <f>AVERAGE(E980/I980,FALSE)</f>
        <v>46.961956521739133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0">
        <f>(((L980/60)/60)/24)+DATE(1970,1,1)</f>
        <v>42686.25</v>
      </c>
      <c r="O980" s="10">
        <f>(((M980/60)/60)/24)+DATE(1970,1,1)</f>
        <v>42708.25</v>
      </c>
      <c r="P980" t="b">
        <v>0</v>
      </c>
      <c r="Q980" t="b">
        <v>0</v>
      </c>
      <c r="R980" t="s">
        <v>2050</v>
      </c>
      <c r="S980" t="s">
        <v>2051</v>
      </c>
      <c r="T980" t="s">
        <v>89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5">
        <f>E981/D981</f>
        <v>1.432624584717608</v>
      </c>
      <c r="H981" s="6">
        <f>AVERAGE(E981/I981,FALSE)</f>
        <v>42.484729064039406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0">
        <f>(((L981/60)/60)/24)+DATE(1970,1,1)</f>
        <v>42078.208333333328</v>
      </c>
      <c r="O981" s="10">
        <f>(((M981/60)/60)/24)+DATE(1970,1,1)</f>
        <v>42084.208333333328</v>
      </c>
      <c r="P981" t="b">
        <v>0</v>
      </c>
      <c r="Q981" t="b">
        <v>0</v>
      </c>
      <c r="R981" t="s">
        <v>2039</v>
      </c>
      <c r="S981" t="s">
        <v>2040</v>
      </c>
      <c r="T981" t="s">
        <v>33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5">
        <f>E982/D982</f>
        <v>0.40281762295081969</v>
      </c>
      <c r="H982" s="6">
        <f>AVERAGE(E982/I982,FALSE)</f>
        <v>52.985175202156334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0">
        <f>(((L982/60)/60)/24)+DATE(1970,1,1)</f>
        <v>42307.208333333328</v>
      </c>
      <c r="O982" s="10">
        <f>(((M982/60)/60)/24)+DATE(1970,1,1)</f>
        <v>42312.25</v>
      </c>
      <c r="P982" t="b">
        <v>1</v>
      </c>
      <c r="Q982" t="b">
        <v>0</v>
      </c>
      <c r="R982" t="s">
        <v>2047</v>
      </c>
      <c r="S982" t="s">
        <v>2048</v>
      </c>
      <c r="T982" t="s">
        <v>68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5">
        <f>E983/D983</f>
        <v>1.7822388059701493</v>
      </c>
      <c r="H983" s="6">
        <f>AVERAGE(E983/I983,FALSE)</f>
        <v>18.484520123839008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0">
        <f>(((L983/60)/60)/24)+DATE(1970,1,1)</f>
        <v>43094.25</v>
      </c>
      <c r="O983" s="10">
        <f>(((M983/60)/60)/24)+DATE(1970,1,1)</f>
        <v>43127.25</v>
      </c>
      <c r="P983" t="b">
        <v>0</v>
      </c>
      <c r="Q983" t="b">
        <v>0</v>
      </c>
      <c r="R983" t="s">
        <v>2037</v>
      </c>
      <c r="S983" t="s">
        <v>2038</v>
      </c>
      <c r="T983" t="s">
        <v>28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5">
        <f>E984/D984</f>
        <v>0.84930555555555554</v>
      </c>
      <c r="H984" s="6">
        <f>AVERAGE(E984/I984,FALSE)</f>
        <v>40.766666666666666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0">
        <f>(((L984/60)/60)/24)+DATE(1970,1,1)</f>
        <v>40743.208333333336</v>
      </c>
      <c r="O984" s="10">
        <f>(((M984/60)/60)/24)+DATE(1970,1,1)</f>
        <v>40745.208333333336</v>
      </c>
      <c r="P984" t="b">
        <v>0</v>
      </c>
      <c r="Q984" t="b">
        <v>1</v>
      </c>
      <c r="R984" t="s">
        <v>2041</v>
      </c>
      <c r="S984" t="s">
        <v>2042</v>
      </c>
      <c r="T984" t="s">
        <v>42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5">
        <f>E985/D985</f>
        <v>1.4593648334624323</v>
      </c>
      <c r="H985" s="6">
        <f>AVERAGE(E985/I985,FALSE)</f>
        <v>40.499570077386068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0">
        <f>(((L985/60)/60)/24)+DATE(1970,1,1)</f>
        <v>43681.208333333328</v>
      </c>
      <c r="O985" s="10">
        <f>(((M985/60)/60)/24)+DATE(1970,1,1)</f>
        <v>43696.208333333328</v>
      </c>
      <c r="P985" t="b">
        <v>0</v>
      </c>
      <c r="Q985" t="b">
        <v>0</v>
      </c>
      <c r="R985" t="s">
        <v>2041</v>
      </c>
      <c r="S985" t="s">
        <v>2042</v>
      </c>
      <c r="T985" t="s">
        <v>42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5">
        <f>E986/D986</f>
        <v>1.5246153846153847</v>
      </c>
      <c r="H986" s="6">
        <f>AVERAGE(E986/I986,FALSE)</f>
        <v>13.005249343832022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0">
        <f>(((L986/60)/60)/24)+DATE(1970,1,1)</f>
        <v>43716.208333333328</v>
      </c>
      <c r="O986" s="10">
        <f>(((M986/60)/60)/24)+DATE(1970,1,1)</f>
        <v>43742.208333333328</v>
      </c>
      <c r="P986" t="b">
        <v>0</v>
      </c>
      <c r="Q986" t="b">
        <v>0</v>
      </c>
      <c r="R986" t="s">
        <v>2039</v>
      </c>
      <c r="S986" t="s">
        <v>2040</v>
      </c>
      <c r="T986" t="s">
        <v>33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5">
        <f>E987/D987</f>
        <v>0.67129542790152408</v>
      </c>
      <c r="H987" s="6">
        <f>AVERAGE(E987/I987,FALSE)</f>
        <v>12.999205448354143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0">
        <f>(((L987/60)/60)/24)+DATE(1970,1,1)</f>
        <v>41614.25</v>
      </c>
      <c r="O987" s="10">
        <f>(((M987/60)/60)/24)+DATE(1970,1,1)</f>
        <v>41640.25</v>
      </c>
      <c r="P987" t="b">
        <v>0</v>
      </c>
      <c r="Q987" t="b">
        <v>1</v>
      </c>
      <c r="R987" t="s">
        <v>2035</v>
      </c>
      <c r="S987" t="s">
        <v>2036</v>
      </c>
      <c r="T987" t="s">
        <v>23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5">
        <f>E988/D988</f>
        <v>0.40307692307692305</v>
      </c>
      <c r="H988" s="6">
        <f>AVERAGE(E988/I988,FALSE)</f>
        <v>17.086956521739129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0">
        <f>(((L988/60)/60)/24)+DATE(1970,1,1)</f>
        <v>40638.208333333336</v>
      </c>
      <c r="O988" s="10">
        <f>(((M988/60)/60)/24)+DATE(1970,1,1)</f>
        <v>40652.208333333336</v>
      </c>
      <c r="P988" t="b">
        <v>0</v>
      </c>
      <c r="Q988" t="b">
        <v>0</v>
      </c>
      <c r="R988" t="s">
        <v>2035</v>
      </c>
      <c r="S988" t="s">
        <v>2036</v>
      </c>
      <c r="T988" t="s">
        <v>23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5">
        <f>E989/D989</f>
        <v>2.1679032258064517</v>
      </c>
      <c r="H989" s="6">
        <f>AVERAGE(E989/I989,FALSE)</f>
        <v>14.001041666666667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0">
        <f>(((L989/60)/60)/24)+DATE(1970,1,1)</f>
        <v>42852.208333333328</v>
      </c>
      <c r="O989" s="10">
        <f>(((M989/60)/60)/24)+DATE(1970,1,1)</f>
        <v>42866.208333333328</v>
      </c>
      <c r="P989" t="b">
        <v>0</v>
      </c>
      <c r="Q989" t="b">
        <v>0</v>
      </c>
      <c r="R989" t="s">
        <v>2041</v>
      </c>
      <c r="S989" t="s">
        <v>2042</v>
      </c>
      <c r="T989" t="s">
        <v>42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5">
        <f>E990/D990</f>
        <v>0.52117021276595743</v>
      </c>
      <c r="H990" s="6">
        <f>AVERAGE(E990/I990,FALSE)</f>
        <v>38.2734375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0">
        <f>(((L990/60)/60)/24)+DATE(1970,1,1)</f>
        <v>42686.25</v>
      </c>
      <c r="O990" s="10">
        <f>(((M990/60)/60)/24)+DATE(1970,1,1)</f>
        <v>42707.25</v>
      </c>
      <c r="P990" t="b">
        <v>0</v>
      </c>
      <c r="Q990" t="b">
        <v>0</v>
      </c>
      <c r="R990" t="s">
        <v>2047</v>
      </c>
      <c r="S990" t="s">
        <v>2056</v>
      </c>
      <c r="T990" t="s">
        <v>133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5">
        <f>E991/D991</f>
        <v>4.9958333333333336</v>
      </c>
      <c r="H991" s="6">
        <f>AVERAGE(E991/I991,FALSE)</f>
        <v>26.526548672566371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0">
        <f>(((L991/60)/60)/24)+DATE(1970,1,1)</f>
        <v>43571.208333333328</v>
      </c>
      <c r="O991" s="10">
        <f>(((M991/60)/60)/24)+DATE(1970,1,1)</f>
        <v>43576.208333333328</v>
      </c>
      <c r="P991" t="b">
        <v>0</v>
      </c>
      <c r="Q991" t="b">
        <v>0</v>
      </c>
      <c r="R991" t="s">
        <v>2047</v>
      </c>
      <c r="S991" t="s">
        <v>2059</v>
      </c>
      <c r="T991" t="s">
        <v>206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5">
        <f>E992/D992</f>
        <v>0.87679487179487181</v>
      </c>
      <c r="H992" s="6">
        <f>AVERAGE(E992/I992,FALSE)</f>
        <v>53.4296875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0">
        <f>(((L992/60)/60)/24)+DATE(1970,1,1)</f>
        <v>42432.25</v>
      </c>
      <c r="O992" s="10">
        <f>(((M992/60)/60)/24)+DATE(1970,1,1)</f>
        <v>42454.208333333328</v>
      </c>
      <c r="P992" t="b">
        <v>0</v>
      </c>
      <c r="Q992" t="b">
        <v>1</v>
      </c>
      <c r="R992" t="s">
        <v>2041</v>
      </c>
      <c r="S992" t="s">
        <v>2044</v>
      </c>
      <c r="T992" t="s">
        <v>53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5">
        <f>E993/D993</f>
        <v>1.131734693877551</v>
      </c>
      <c r="H993" s="6">
        <f>AVERAGE(E993/I993,FALSE)</f>
        <v>23.010373443983404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0">
        <f>(((L993/60)/60)/24)+DATE(1970,1,1)</f>
        <v>41907.208333333336</v>
      </c>
      <c r="O993" s="10">
        <f>(((M993/60)/60)/24)+DATE(1970,1,1)</f>
        <v>41911.208333333336</v>
      </c>
      <c r="P993" t="b">
        <v>0</v>
      </c>
      <c r="Q993" t="b">
        <v>1</v>
      </c>
      <c r="R993" t="s">
        <v>2035</v>
      </c>
      <c r="S993" t="s">
        <v>2036</v>
      </c>
      <c r="T993" t="s">
        <v>23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5">
        <f>E994/D994</f>
        <v>4.2654838709677421</v>
      </c>
      <c r="H994" s="6">
        <f>AVERAGE(E994/I994,FALSE)</f>
        <v>50.087121212121211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0">
        <f>(((L994/60)/60)/24)+DATE(1970,1,1)</f>
        <v>43227.208333333328</v>
      </c>
      <c r="O994" s="10">
        <f>(((M994/60)/60)/24)+DATE(1970,1,1)</f>
        <v>43241.208333333328</v>
      </c>
      <c r="P994" t="b">
        <v>0</v>
      </c>
      <c r="Q994" t="b">
        <v>1</v>
      </c>
      <c r="R994" t="s">
        <v>2041</v>
      </c>
      <c r="S994" t="s">
        <v>2044</v>
      </c>
      <c r="T994" t="s">
        <v>53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5">
        <f>E995/D995</f>
        <v>0.77632653061224488</v>
      </c>
      <c r="H995" s="6">
        <f>AVERAGE(E995/I995,FALSE)</f>
        <v>50.72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0">
        <f>(((L995/60)/60)/24)+DATE(1970,1,1)</f>
        <v>42362.25</v>
      </c>
      <c r="O995" s="10">
        <f>(((M995/60)/60)/24)+DATE(1970,1,1)</f>
        <v>42379.25</v>
      </c>
      <c r="P995" t="b">
        <v>0</v>
      </c>
      <c r="Q995" t="b">
        <v>1</v>
      </c>
      <c r="R995" t="s">
        <v>2054</v>
      </c>
      <c r="S995" t="s">
        <v>2055</v>
      </c>
      <c r="T995" t="s">
        <v>122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5">
        <f>E996/D996</f>
        <v>0.52496810772501767</v>
      </c>
      <c r="H996" s="6">
        <f>AVERAGE(E996/I996,FALSE)</f>
        <v>43.986342042755346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0">
        <f>(((L996/60)/60)/24)+DATE(1970,1,1)</f>
        <v>41929.208333333336</v>
      </c>
      <c r="O996" s="10">
        <f>(((M996/60)/60)/24)+DATE(1970,1,1)</f>
        <v>41935.208333333336</v>
      </c>
      <c r="P996" t="b">
        <v>0</v>
      </c>
      <c r="Q996" t="b">
        <v>1</v>
      </c>
      <c r="R996" t="s">
        <v>2047</v>
      </c>
      <c r="S996" t="s">
        <v>2059</v>
      </c>
      <c r="T996" t="s">
        <v>206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5">
        <f>E997/D997</f>
        <v>1.5746762589928058</v>
      </c>
      <c r="H997" s="6">
        <f>AVERAGE(E997/I997,FALSE)</f>
        <v>37.497797356828194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0">
        <f>(((L997/60)/60)/24)+DATE(1970,1,1)</f>
        <v>43408.208333333328</v>
      </c>
      <c r="O997" s="10">
        <f>(((M997/60)/60)/24)+DATE(1970,1,1)</f>
        <v>43437.25</v>
      </c>
      <c r="P997" t="b">
        <v>0</v>
      </c>
      <c r="Q997" t="b">
        <v>1</v>
      </c>
      <c r="R997" t="s">
        <v>2033</v>
      </c>
      <c r="S997" t="s">
        <v>2034</v>
      </c>
      <c r="T997" t="s">
        <v>17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5">
        <f>E998/D998</f>
        <v>0.72939393939393937</v>
      </c>
      <c r="H998" s="6">
        <f>AVERAGE(E998/I998,FALSE)</f>
        <v>21.491071428571427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0">
        <f>(((L998/60)/60)/24)+DATE(1970,1,1)</f>
        <v>41276.25</v>
      </c>
      <c r="O998" s="10">
        <f>(((M998/60)/60)/24)+DATE(1970,1,1)</f>
        <v>41306.25</v>
      </c>
      <c r="P998" t="b">
        <v>0</v>
      </c>
      <c r="Q998" t="b">
        <v>0</v>
      </c>
      <c r="R998" t="s">
        <v>2039</v>
      </c>
      <c r="S998" t="s">
        <v>2040</v>
      </c>
      <c r="T998" t="s">
        <v>33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5">
        <f>E999/D999</f>
        <v>0.60565789473684206</v>
      </c>
      <c r="H999" s="6">
        <f>AVERAGE(E999/I999,FALSE)</f>
        <v>16.557553956834532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0">
        <f>(((L999/60)/60)/24)+DATE(1970,1,1)</f>
        <v>41659.25</v>
      </c>
      <c r="O999" s="10">
        <f>(((M999/60)/60)/24)+DATE(1970,1,1)</f>
        <v>41664.25</v>
      </c>
      <c r="P999" t="b">
        <v>0</v>
      </c>
      <c r="Q999" t="b">
        <v>0</v>
      </c>
      <c r="R999" t="s">
        <v>2039</v>
      </c>
      <c r="S999" t="s">
        <v>2040</v>
      </c>
      <c r="T999" t="s">
        <v>33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5">
        <f>E1000/D1000</f>
        <v>0.5679129129129129</v>
      </c>
      <c r="H1000" s="6">
        <f>AVERAGE(E1000/I1000,FALSE)</f>
        <v>50.565508021390372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0">
        <f>(((L1000/60)/60)/24)+DATE(1970,1,1)</f>
        <v>40220.25</v>
      </c>
      <c r="O1000" s="10">
        <f>(((M1000/60)/60)/24)+DATE(1970,1,1)</f>
        <v>40234.25</v>
      </c>
      <c r="P1000" t="b">
        <v>0</v>
      </c>
      <c r="Q1000" t="b">
        <v>1</v>
      </c>
      <c r="R1000" t="s">
        <v>2035</v>
      </c>
      <c r="S1000" t="s">
        <v>2045</v>
      </c>
      <c r="T1000" t="s">
        <v>60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5">
        <f>E1001/D1001</f>
        <v>0.56542754275427543</v>
      </c>
      <c r="H1001" s="6">
        <f>AVERAGE(E1001/I1001,FALSE)</f>
        <v>27.99420677361854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0">
        <f>(((L1001/60)/60)/24)+DATE(1970,1,1)</f>
        <v>42550.208333333328</v>
      </c>
      <c r="O1001" s="10">
        <f>(((M1001/60)/60)/24)+DATE(1970,1,1)</f>
        <v>42557.208333333328</v>
      </c>
      <c r="P1001" t="b">
        <v>0</v>
      </c>
      <c r="Q1001" t="b">
        <v>0</v>
      </c>
      <c r="R1001" t="s">
        <v>2033</v>
      </c>
      <c r="S1001" t="s">
        <v>2034</v>
      </c>
      <c r="T1001" t="s">
        <v>17</v>
      </c>
    </row>
  </sheetData>
  <conditionalFormatting sqref="F1:F1048576">
    <cfRule type="containsText" dxfId="15" priority="6" operator="containsText" text="canceled">
      <formula>NOT(ISERROR(SEARCH("canceled",F1)))</formula>
    </cfRule>
    <cfRule type="containsText" dxfId="14" priority="7" operator="containsText" text="live">
      <formula>NOT(ISERROR(SEARCH("live",F1)))</formula>
    </cfRule>
  </conditionalFormatting>
  <conditionalFormatting sqref="F1:H1048576">
    <cfRule type="containsText" dxfId="13" priority="8" operator="containsText" text="failed">
      <formula>NOT(ISERROR(SEARCH("failed",F1)))</formula>
    </cfRule>
    <cfRule type="containsText" dxfId="12" priority="9" operator="containsText" text="successful">
      <formula>NOT(ISERROR(SEARCH("successful",F1)))</formula>
    </cfRule>
  </conditionalFormatting>
  <conditionalFormatting sqref="G1:H1048576">
    <cfRule type="colorScale" priority="1">
      <colorScale>
        <cfvo type="num" val="0"/>
        <cfvo type="num" val="1"/>
        <cfvo type="num" val="2"/>
        <color rgb="FFFF0000"/>
        <color theme="9"/>
        <color theme="8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ED5C-2A62-4509-8A33-FDCB1BA9BE45}">
  <dimension ref="A1:H566"/>
  <sheetViews>
    <sheetView workbookViewId="0">
      <selection activeCell="K7" sqref="K7"/>
    </sheetView>
  </sheetViews>
  <sheetFormatPr defaultRowHeight="15.5" x14ac:dyDescent="0.35"/>
  <cols>
    <col min="1" max="1" width="7.58203125" customWidth="1"/>
    <col min="2" max="2" width="14.25" customWidth="1"/>
    <col min="3" max="3" width="10.33203125" customWidth="1"/>
    <col min="4" max="4" width="13.08203125" customWidth="1"/>
    <col min="7" max="7" width="11.4140625" customWidth="1"/>
    <col min="8" max="8" width="12.58203125" customWidth="1"/>
    <col min="10" max="10" width="10" customWidth="1"/>
    <col min="11" max="11" width="8.33203125" customWidth="1"/>
  </cols>
  <sheetData>
    <row r="1" spans="1:8" x14ac:dyDescent="0.35">
      <c r="A1" s="1" t="s">
        <v>4</v>
      </c>
      <c r="B1" s="1" t="s">
        <v>5</v>
      </c>
      <c r="C1" s="1" t="s">
        <v>4</v>
      </c>
      <c r="D1" s="1" t="s">
        <v>5</v>
      </c>
      <c r="G1" s="15" t="s">
        <v>2112</v>
      </c>
    </row>
    <row r="2" spans="1:8" x14ac:dyDescent="0.35">
      <c r="A2" t="s">
        <v>14</v>
      </c>
      <c r="B2">
        <v>0</v>
      </c>
      <c r="C2" t="s">
        <v>20</v>
      </c>
      <c r="D2">
        <v>158</v>
      </c>
      <c r="G2" t="s">
        <v>2106</v>
      </c>
      <c r="H2" s="14">
        <f>AVERAGEA(B:B)</f>
        <v>584.01095890410954</v>
      </c>
    </row>
    <row r="3" spans="1:8" x14ac:dyDescent="0.35">
      <c r="A3" t="s">
        <v>14</v>
      </c>
      <c r="B3">
        <v>24</v>
      </c>
      <c r="C3" t="s">
        <v>20</v>
      </c>
      <c r="D3">
        <v>1425</v>
      </c>
      <c r="G3" t="s">
        <v>2107</v>
      </c>
      <c r="H3" s="14">
        <f>MEDIAN(B:B)</f>
        <v>114.5</v>
      </c>
    </row>
    <row r="4" spans="1:8" x14ac:dyDescent="0.35">
      <c r="A4" t="s">
        <v>14</v>
      </c>
      <c r="B4">
        <v>53</v>
      </c>
      <c r="C4" t="s">
        <v>20</v>
      </c>
      <c r="D4">
        <v>174</v>
      </c>
      <c r="G4" t="s">
        <v>2108</v>
      </c>
      <c r="H4">
        <f>MIN(B:B)</f>
        <v>0</v>
      </c>
    </row>
    <row r="5" spans="1:8" x14ac:dyDescent="0.35">
      <c r="A5" t="s">
        <v>14</v>
      </c>
      <c r="B5">
        <v>18</v>
      </c>
      <c r="C5" t="s">
        <v>20</v>
      </c>
      <c r="D5">
        <v>227</v>
      </c>
      <c r="G5" t="s">
        <v>2109</v>
      </c>
      <c r="H5">
        <f>MAX(B:B)</f>
        <v>6080</v>
      </c>
    </row>
    <row r="6" spans="1:8" x14ac:dyDescent="0.35">
      <c r="A6" t="s">
        <v>14</v>
      </c>
      <c r="B6">
        <v>44</v>
      </c>
      <c r="C6" t="s">
        <v>20</v>
      </c>
      <c r="D6">
        <v>220</v>
      </c>
      <c r="G6" t="s">
        <v>2110</v>
      </c>
      <c r="H6" s="14">
        <f>_xlfn.VAR.S(B:B)</f>
        <v>924113.45496927318</v>
      </c>
    </row>
    <row r="7" spans="1:8" x14ac:dyDescent="0.35">
      <c r="A7" t="s">
        <v>14</v>
      </c>
      <c r="B7">
        <v>27</v>
      </c>
      <c r="C7" t="s">
        <v>20</v>
      </c>
      <c r="D7">
        <v>98</v>
      </c>
      <c r="G7" t="s">
        <v>2111</v>
      </c>
      <c r="H7" s="14">
        <f>_xlfn.STDEV.S(B:B)</f>
        <v>961.30819978260524</v>
      </c>
    </row>
    <row r="8" spans="1:8" x14ac:dyDescent="0.35">
      <c r="A8" t="s">
        <v>14</v>
      </c>
      <c r="B8">
        <v>55</v>
      </c>
      <c r="C8" t="s">
        <v>20</v>
      </c>
      <c r="D8">
        <v>100</v>
      </c>
    </row>
    <row r="9" spans="1:8" x14ac:dyDescent="0.35">
      <c r="A9" t="s">
        <v>14</v>
      </c>
      <c r="B9">
        <v>200</v>
      </c>
      <c r="C9" t="s">
        <v>20</v>
      </c>
      <c r="D9">
        <v>1249</v>
      </c>
    </row>
    <row r="10" spans="1:8" x14ac:dyDescent="0.35">
      <c r="A10" t="s">
        <v>14</v>
      </c>
      <c r="B10">
        <v>452</v>
      </c>
      <c r="C10" t="s">
        <v>20</v>
      </c>
      <c r="D10">
        <v>1396</v>
      </c>
      <c r="G10" s="16" t="s">
        <v>2113</v>
      </c>
    </row>
    <row r="11" spans="1:8" x14ac:dyDescent="0.35">
      <c r="A11" t="s">
        <v>14</v>
      </c>
      <c r="B11">
        <v>674</v>
      </c>
      <c r="C11" t="s">
        <v>20</v>
      </c>
      <c r="D11">
        <v>890</v>
      </c>
      <c r="G11" t="s">
        <v>2106</v>
      </c>
      <c r="H11" s="14">
        <f>AVERAGEA(D:D)</f>
        <v>849.64310954063603</v>
      </c>
    </row>
    <row r="12" spans="1:8" x14ac:dyDescent="0.35">
      <c r="A12" t="s">
        <v>14</v>
      </c>
      <c r="B12">
        <v>558</v>
      </c>
      <c r="C12" t="s">
        <v>20</v>
      </c>
      <c r="D12">
        <v>142</v>
      </c>
      <c r="G12" t="s">
        <v>2107</v>
      </c>
      <c r="H12">
        <f>MEDIAN(D:D)</f>
        <v>201</v>
      </c>
    </row>
    <row r="13" spans="1:8" x14ac:dyDescent="0.35">
      <c r="A13" t="s">
        <v>14</v>
      </c>
      <c r="B13">
        <v>15</v>
      </c>
      <c r="C13" t="s">
        <v>20</v>
      </c>
      <c r="D13">
        <v>2673</v>
      </c>
      <c r="G13" t="s">
        <v>2108</v>
      </c>
      <c r="H13">
        <f>MIN(D:D)</f>
        <v>16</v>
      </c>
    </row>
    <row r="14" spans="1:8" x14ac:dyDescent="0.35">
      <c r="A14" t="s">
        <v>14</v>
      </c>
      <c r="B14">
        <v>2307</v>
      </c>
      <c r="C14" t="s">
        <v>20</v>
      </c>
      <c r="D14">
        <v>163</v>
      </c>
      <c r="G14" t="s">
        <v>2109</v>
      </c>
      <c r="H14">
        <f>MAX(D:D)</f>
        <v>7295</v>
      </c>
    </row>
    <row r="15" spans="1:8" x14ac:dyDescent="0.35">
      <c r="A15" t="s">
        <v>14</v>
      </c>
      <c r="B15">
        <v>88</v>
      </c>
      <c r="C15" t="s">
        <v>20</v>
      </c>
      <c r="D15">
        <v>2220</v>
      </c>
      <c r="G15" t="s">
        <v>2110</v>
      </c>
      <c r="H15" s="14">
        <f>_xlfn.VAR.S(D:D)</f>
        <v>1606216.5936295739</v>
      </c>
    </row>
    <row r="16" spans="1:8" x14ac:dyDescent="0.35">
      <c r="A16" t="s">
        <v>14</v>
      </c>
      <c r="B16">
        <v>48</v>
      </c>
      <c r="C16" t="s">
        <v>20</v>
      </c>
      <c r="D16">
        <v>1606</v>
      </c>
      <c r="G16" t="s">
        <v>2111</v>
      </c>
      <c r="H16" s="14">
        <f>_xlfn.STDEV.S(D:D)</f>
        <v>1267.366006183523</v>
      </c>
    </row>
    <row r="17" spans="1:4" x14ac:dyDescent="0.35">
      <c r="A17" t="s">
        <v>14</v>
      </c>
      <c r="B17">
        <v>1</v>
      </c>
      <c r="C17" t="s">
        <v>20</v>
      </c>
      <c r="D17">
        <v>129</v>
      </c>
    </row>
    <row r="18" spans="1:4" x14ac:dyDescent="0.35">
      <c r="A18" t="s">
        <v>14</v>
      </c>
      <c r="B18">
        <v>1467</v>
      </c>
      <c r="C18" t="s">
        <v>20</v>
      </c>
      <c r="D18">
        <v>226</v>
      </c>
    </row>
    <row r="19" spans="1:4" x14ac:dyDescent="0.35">
      <c r="A19" t="s">
        <v>14</v>
      </c>
      <c r="B19">
        <v>75</v>
      </c>
      <c r="C19" t="s">
        <v>20</v>
      </c>
      <c r="D19">
        <v>5419</v>
      </c>
    </row>
    <row r="20" spans="1:4" x14ac:dyDescent="0.35">
      <c r="A20" t="s">
        <v>14</v>
      </c>
      <c r="B20">
        <v>120</v>
      </c>
      <c r="C20" t="s">
        <v>20</v>
      </c>
      <c r="D20">
        <v>165</v>
      </c>
    </row>
    <row r="21" spans="1:4" x14ac:dyDescent="0.35">
      <c r="A21" t="s">
        <v>14</v>
      </c>
      <c r="B21">
        <v>2253</v>
      </c>
      <c r="C21" t="s">
        <v>20</v>
      </c>
      <c r="D21">
        <v>1965</v>
      </c>
    </row>
    <row r="22" spans="1:4" x14ac:dyDescent="0.35">
      <c r="A22" t="s">
        <v>14</v>
      </c>
      <c r="B22">
        <v>5</v>
      </c>
      <c r="C22" t="s">
        <v>20</v>
      </c>
      <c r="D22">
        <v>16</v>
      </c>
    </row>
    <row r="23" spans="1:4" x14ac:dyDescent="0.35">
      <c r="A23" t="s">
        <v>14</v>
      </c>
      <c r="B23">
        <v>38</v>
      </c>
      <c r="C23" t="s">
        <v>20</v>
      </c>
      <c r="D23">
        <v>107</v>
      </c>
    </row>
    <row r="24" spans="1:4" x14ac:dyDescent="0.35">
      <c r="A24" t="s">
        <v>14</v>
      </c>
      <c r="B24">
        <v>12</v>
      </c>
      <c r="C24" t="s">
        <v>20</v>
      </c>
      <c r="D24">
        <v>134</v>
      </c>
    </row>
    <row r="25" spans="1:4" x14ac:dyDescent="0.35">
      <c r="A25" t="s">
        <v>14</v>
      </c>
      <c r="B25">
        <v>1684</v>
      </c>
      <c r="C25" t="s">
        <v>20</v>
      </c>
      <c r="D25">
        <v>198</v>
      </c>
    </row>
    <row r="26" spans="1:4" x14ac:dyDescent="0.35">
      <c r="A26" t="s">
        <v>14</v>
      </c>
      <c r="B26">
        <v>56</v>
      </c>
      <c r="C26" t="s">
        <v>20</v>
      </c>
      <c r="D26">
        <v>111</v>
      </c>
    </row>
    <row r="27" spans="1:4" x14ac:dyDescent="0.35">
      <c r="A27" t="s">
        <v>14</v>
      </c>
      <c r="B27">
        <v>838</v>
      </c>
      <c r="C27" t="s">
        <v>20</v>
      </c>
      <c r="D27">
        <v>222</v>
      </c>
    </row>
    <row r="28" spans="1:4" x14ac:dyDescent="0.35">
      <c r="A28" t="s">
        <v>14</v>
      </c>
      <c r="B28">
        <v>1000</v>
      </c>
      <c r="C28" t="s">
        <v>20</v>
      </c>
      <c r="D28">
        <v>6212</v>
      </c>
    </row>
    <row r="29" spans="1:4" x14ac:dyDescent="0.35">
      <c r="A29" t="s">
        <v>14</v>
      </c>
      <c r="B29">
        <v>1482</v>
      </c>
      <c r="C29" t="s">
        <v>20</v>
      </c>
      <c r="D29">
        <v>98</v>
      </c>
    </row>
    <row r="30" spans="1:4" x14ac:dyDescent="0.35">
      <c r="A30" t="s">
        <v>14</v>
      </c>
      <c r="B30">
        <v>106</v>
      </c>
      <c r="C30" t="s">
        <v>20</v>
      </c>
      <c r="D30">
        <v>92</v>
      </c>
    </row>
    <row r="31" spans="1:4" x14ac:dyDescent="0.35">
      <c r="A31" t="s">
        <v>14</v>
      </c>
      <c r="B31">
        <v>679</v>
      </c>
      <c r="C31" t="s">
        <v>20</v>
      </c>
      <c r="D31">
        <v>149</v>
      </c>
    </row>
    <row r="32" spans="1:4" x14ac:dyDescent="0.35">
      <c r="A32" t="s">
        <v>14</v>
      </c>
      <c r="B32">
        <v>1220</v>
      </c>
      <c r="C32" t="s">
        <v>20</v>
      </c>
      <c r="D32">
        <v>2431</v>
      </c>
    </row>
    <row r="33" spans="1:4" x14ac:dyDescent="0.35">
      <c r="A33" t="s">
        <v>14</v>
      </c>
      <c r="B33">
        <v>1</v>
      </c>
      <c r="C33" t="s">
        <v>20</v>
      </c>
      <c r="D33">
        <v>303</v>
      </c>
    </row>
    <row r="34" spans="1:4" x14ac:dyDescent="0.35">
      <c r="A34" t="s">
        <v>14</v>
      </c>
      <c r="B34">
        <v>37</v>
      </c>
      <c r="C34" t="s">
        <v>20</v>
      </c>
      <c r="D34">
        <v>209</v>
      </c>
    </row>
    <row r="35" spans="1:4" x14ac:dyDescent="0.35">
      <c r="A35" t="s">
        <v>14</v>
      </c>
      <c r="B35">
        <v>60</v>
      </c>
      <c r="C35" t="s">
        <v>20</v>
      </c>
      <c r="D35">
        <v>131</v>
      </c>
    </row>
    <row r="36" spans="1:4" x14ac:dyDescent="0.35">
      <c r="A36" t="s">
        <v>14</v>
      </c>
      <c r="B36">
        <v>296</v>
      </c>
      <c r="C36" t="s">
        <v>20</v>
      </c>
      <c r="D36">
        <v>164</v>
      </c>
    </row>
    <row r="37" spans="1:4" x14ac:dyDescent="0.35">
      <c r="A37" t="s">
        <v>14</v>
      </c>
      <c r="B37">
        <v>3304</v>
      </c>
      <c r="C37" t="s">
        <v>20</v>
      </c>
      <c r="D37">
        <v>201</v>
      </c>
    </row>
    <row r="38" spans="1:4" x14ac:dyDescent="0.35">
      <c r="A38" t="s">
        <v>14</v>
      </c>
      <c r="B38">
        <v>73</v>
      </c>
      <c r="C38" t="s">
        <v>20</v>
      </c>
      <c r="D38">
        <v>211</v>
      </c>
    </row>
    <row r="39" spans="1:4" x14ac:dyDescent="0.35">
      <c r="A39" t="s">
        <v>14</v>
      </c>
      <c r="B39">
        <v>3387</v>
      </c>
      <c r="C39" t="s">
        <v>20</v>
      </c>
      <c r="D39">
        <v>128</v>
      </c>
    </row>
    <row r="40" spans="1:4" x14ac:dyDescent="0.35">
      <c r="A40" t="s">
        <v>14</v>
      </c>
      <c r="B40">
        <v>662</v>
      </c>
      <c r="C40" t="s">
        <v>20</v>
      </c>
      <c r="D40">
        <v>1600</v>
      </c>
    </row>
    <row r="41" spans="1:4" x14ac:dyDescent="0.35">
      <c r="A41" t="s">
        <v>14</v>
      </c>
      <c r="B41">
        <v>774</v>
      </c>
      <c r="C41" t="s">
        <v>20</v>
      </c>
      <c r="D41">
        <v>249</v>
      </c>
    </row>
    <row r="42" spans="1:4" x14ac:dyDescent="0.35">
      <c r="A42" t="s">
        <v>14</v>
      </c>
      <c r="B42">
        <v>672</v>
      </c>
      <c r="C42" t="s">
        <v>20</v>
      </c>
      <c r="D42">
        <v>236</v>
      </c>
    </row>
    <row r="43" spans="1:4" x14ac:dyDescent="0.35">
      <c r="A43" t="s">
        <v>14</v>
      </c>
      <c r="B43">
        <v>940</v>
      </c>
      <c r="C43" t="s">
        <v>20</v>
      </c>
      <c r="D43">
        <v>4065</v>
      </c>
    </row>
    <row r="44" spans="1:4" x14ac:dyDescent="0.35">
      <c r="A44" t="s">
        <v>14</v>
      </c>
      <c r="B44">
        <v>117</v>
      </c>
      <c r="C44" t="s">
        <v>20</v>
      </c>
      <c r="D44">
        <v>246</v>
      </c>
    </row>
    <row r="45" spans="1:4" x14ac:dyDescent="0.35">
      <c r="A45" t="s">
        <v>14</v>
      </c>
      <c r="B45">
        <v>115</v>
      </c>
      <c r="C45" t="s">
        <v>20</v>
      </c>
      <c r="D45">
        <v>2475</v>
      </c>
    </row>
    <row r="46" spans="1:4" x14ac:dyDescent="0.35">
      <c r="A46" t="s">
        <v>14</v>
      </c>
      <c r="B46">
        <v>326</v>
      </c>
      <c r="C46" t="s">
        <v>20</v>
      </c>
      <c r="D46">
        <v>76</v>
      </c>
    </row>
    <row r="47" spans="1:4" x14ac:dyDescent="0.35">
      <c r="A47" t="s">
        <v>14</v>
      </c>
      <c r="B47">
        <v>1</v>
      </c>
      <c r="C47" t="s">
        <v>20</v>
      </c>
      <c r="D47">
        <v>54</v>
      </c>
    </row>
    <row r="48" spans="1:4" x14ac:dyDescent="0.35">
      <c r="A48" t="s">
        <v>14</v>
      </c>
      <c r="B48">
        <v>1467</v>
      </c>
      <c r="C48" t="s">
        <v>20</v>
      </c>
      <c r="D48">
        <v>88</v>
      </c>
    </row>
    <row r="49" spans="1:4" x14ac:dyDescent="0.35">
      <c r="A49" t="s">
        <v>14</v>
      </c>
      <c r="B49">
        <v>5681</v>
      </c>
      <c r="C49" t="s">
        <v>20</v>
      </c>
      <c r="D49">
        <v>85</v>
      </c>
    </row>
    <row r="50" spans="1:4" x14ac:dyDescent="0.35">
      <c r="A50" t="s">
        <v>14</v>
      </c>
      <c r="B50">
        <v>1059</v>
      </c>
      <c r="C50" t="s">
        <v>20</v>
      </c>
      <c r="D50">
        <v>170</v>
      </c>
    </row>
    <row r="51" spans="1:4" x14ac:dyDescent="0.35">
      <c r="A51" t="s">
        <v>14</v>
      </c>
      <c r="B51">
        <v>1194</v>
      </c>
      <c r="C51" t="s">
        <v>20</v>
      </c>
      <c r="D51">
        <v>330</v>
      </c>
    </row>
    <row r="52" spans="1:4" x14ac:dyDescent="0.35">
      <c r="A52" t="s">
        <v>14</v>
      </c>
      <c r="B52">
        <v>30</v>
      </c>
      <c r="C52" t="s">
        <v>20</v>
      </c>
      <c r="D52">
        <v>127</v>
      </c>
    </row>
    <row r="53" spans="1:4" x14ac:dyDescent="0.35">
      <c r="A53" t="s">
        <v>14</v>
      </c>
      <c r="B53">
        <v>75</v>
      </c>
      <c r="C53" t="s">
        <v>20</v>
      </c>
      <c r="D53">
        <v>411</v>
      </c>
    </row>
    <row r="54" spans="1:4" x14ac:dyDescent="0.35">
      <c r="A54" t="s">
        <v>14</v>
      </c>
      <c r="B54">
        <v>955</v>
      </c>
      <c r="C54" t="s">
        <v>20</v>
      </c>
      <c r="D54">
        <v>180</v>
      </c>
    </row>
    <row r="55" spans="1:4" x14ac:dyDescent="0.35">
      <c r="A55" t="s">
        <v>14</v>
      </c>
      <c r="B55">
        <v>67</v>
      </c>
      <c r="C55" t="s">
        <v>20</v>
      </c>
      <c r="D55">
        <v>374</v>
      </c>
    </row>
    <row r="56" spans="1:4" x14ac:dyDescent="0.35">
      <c r="A56" t="s">
        <v>14</v>
      </c>
      <c r="B56">
        <v>5</v>
      </c>
      <c r="C56" t="s">
        <v>20</v>
      </c>
      <c r="D56">
        <v>71</v>
      </c>
    </row>
    <row r="57" spans="1:4" x14ac:dyDescent="0.35">
      <c r="A57" t="s">
        <v>14</v>
      </c>
      <c r="B57">
        <v>26</v>
      </c>
      <c r="C57" t="s">
        <v>20</v>
      </c>
      <c r="D57">
        <v>203</v>
      </c>
    </row>
    <row r="58" spans="1:4" x14ac:dyDescent="0.35">
      <c r="A58" t="s">
        <v>14</v>
      </c>
      <c r="B58">
        <v>1130</v>
      </c>
      <c r="C58" t="s">
        <v>20</v>
      </c>
      <c r="D58">
        <v>113</v>
      </c>
    </row>
    <row r="59" spans="1:4" x14ac:dyDescent="0.35">
      <c r="A59" t="s">
        <v>14</v>
      </c>
      <c r="B59">
        <v>782</v>
      </c>
      <c r="C59" t="s">
        <v>20</v>
      </c>
      <c r="D59">
        <v>96</v>
      </c>
    </row>
    <row r="60" spans="1:4" x14ac:dyDescent="0.35">
      <c r="A60" t="s">
        <v>14</v>
      </c>
      <c r="B60">
        <v>210</v>
      </c>
      <c r="C60" t="s">
        <v>20</v>
      </c>
      <c r="D60">
        <v>498</v>
      </c>
    </row>
    <row r="61" spans="1:4" x14ac:dyDescent="0.35">
      <c r="A61" t="s">
        <v>14</v>
      </c>
      <c r="B61">
        <v>136</v>
      </c>
      <c r="C61" t="s">
        <v>20</v>
      </c>
      <c r="D61">
        <v>180</v>
      </c>
    </row>
    <row r="62" spans="1:4" x14ac:dyDescent="0.35">
      <c r="A62" t="s">
        <v>14</v>
      </c>
      <c r="B62">
        <v>86</v>
      </c>
      <c r="C62" t="s">
        <v>20</v>
      </c>
      <c r="D62">
        <v>27</v>
      </c>
    </row>
    <row r="63" spans="1:4" x14ac:dyDescent="0.35">
      <c r="A63" t="s">
        <v>14</v>
      </c>
      <c r="B63">
        <v>19</v>
      </c>
      <c r="C63" t="s">
        <v>20</v>
      </c>
      <c r="D63">
        <v>2331</v>
      </c>
    </row>
    <row r="64" spans="1:4" x14ac:dyDescent="0.35">
      <c r="A64" t="s">
        <v>14</v>
      </c>
      <c r="B64">
        <v>886</v>
      </c>
      <c r="C64" t="s">
        <v>20</v>
      </c>
      <c r="D64">
        <v>113</v>
      </c>
    </row>
    <row r="65" spans="1:4" x14ac:dyDescent="0.35">
      <c r="A65" t="s">
        <v>14</v>
      </c>
      <c r="B65">
        <v>35</v>
      </c>
      <c r="C65" t="s">
        <v>20</v>
      </c>
      <c r="D65">
        <v>164</v>
      </c>
    </row>
    <row r="66" spans="1:4" x14ac:dyDescent="0.35">
      <c r="A66" t="s">
        <v>14</v>
      </c>
      <c r="B66">
        <v>24</v>
      </c>
      <c r="C66" t="s">
        <v>20</v>
      </c>
      <c r="D66">
        <v>164</v>
      </c>
    </row>
    <row r="67" spans="1:4" x14ac:dyDescent="0.35">
      <c r="A67" t="s">
        <v>14</v>
      </c>
      <c r="B67">
        <v>86</v>
      </c>
      <c r="C67" t="s">
        <v>20</v>
      </c>
      <c r="D67">
        <v>336</v>
      </c>
    </row>
    <row r="68" spans="1:4" x14ac:dyDescent="0.35">
      <c r="A68" t="s">
        <v>14</v>
      </c>
      <c r="B68">
        <v>243</v>
      </c>
      <c r="C68" t="s">
        <v>20</v>
      </c>
      <c r="D68">
        <v>1917</v>
      </c>
    </row>
    <row r="69" spans="1:4" x14ac:dyDescent="0.35">
      <c r="A69" t="s">
        <v>14</v>
      </c>
      <c r="B69">
        <v>65</v>
      </c>
      <c r="C69" t="s">
        <v>20</v>
      </c>
      <c r="D69">
        <v>95</v>
      </c>
    </row>
    <row r="70" spans="1:4" x14ac:dyDescent="0.35">
      <c r="A70" t="s">
        <v>14</v>
      </c>
      <c r="B70">
        <v>100</v>
      </c>
      <c r="C70" t="s">
        <v>20</v>
      </c>
      <c r="D70">
        <v>147</v>
      </c>
    </row>
    <row r="71" spans="1:4" x14ac:dyDescent="0.35">
      <c r="A71" t="s">
        <v>14</v>
      </c>
      <c r="B71">
        <v>168</v>
      </c>
      <c r="C71" t="s">
        <v>20</v>
      </c>
      <c r="D71">
        <v>86</v>
      </c>
    </row>
    <row r="72" spans="1:4" x14ac:dyDescent="0.35">
      <c r="A72" t="s">
        <v>14</v>
      </c>
      <c r="B72">
        <v>13</v>
      </c>
      <c r="C72" t="s">
        <v>20</v>
      </c>
      <c r="D72">
        <v>83</v>
      </c>
    </row>
    <row r="73" spans="1:4" x14ac:dyDescent="0.35">
      <c r="A73" t="s">
        <v>14</v>
      </c>
      <c r="B73">
        <v>1</v>
      </c>
      <c r="C73" t="s">
        <v>20</v>
      </c>
      <c r="D73">
        <v>676</v>
      </c>
    </row>
    <row r="74" spans="1:4" x14ac:dyDescent="0.35">
      <c r="A74" t="s">
        <v>14</v>
      </c>
      <c r="B74">
        <v>40</v>
      </c>
      <c r="C74" t="s">
        <v>20</v>
      </c>
      <c r="D74">
        <v>361</v>
      </c>
    </row>
    <row r="75" spans="1:4" x14ac:dyDescent="0.35">
      <c r="A75" t="s">
        <v>14</v>
      </c>
      <c r="B75">
        <v>226</v>
      </c>
      <c r="C75" t="s">
        <v>20</v>
      </c>
      <c r="D75">
        <v>131</v>
      </c>
    </row>
    <row r="76" spans="1:4" x14ac:dyDescent="0.35">
      <c r="A76" t="s">
        <v>14</v>
      </c>
      <c r="B76">
        <v>1625</v>
      </c>
      <c r="C76" t="s">
        <v>20</v>
      </c>
      <c r="D76">
        <v>126</v>
      </c>
    </row>
    <row r="77" spans="1:4" x14ac:dyDescent="0.35">
      <c r="A77" t="s">
        <v>14</v>
      </c>
      <c r="B77">
        <v>143</v>
      </c>
      <c r="C77" t="s">
        <v>20</v>
      </c>
      <c r="D77">
        <v>275</v>
      </c>
    </row>
    <row r="78" spans="1:4" x14ac:dyDescent="0.35">
      <c r="A78" t="s">
        <v>14</v>
      </c>
      <c r="B78">
        <v>934</v>
      </c>
      <c r="C78" t="s">
        <v>20</v>
      </c>
      <c r="D78">
        <v>67</v>
      </c>
    </row>
    <row r="79" spans="1:4" x14ac:dyDescent="0.35">
      <c r="A79" t="s">
        <v>14</v>
      </c>
      <c r="B79">
        <v>17</v>
      </c>
      <c r="C79" t="s">
        <v>20</v>
      </c>
      <c r="D79">
        <v>154</v>
      </c>
    </row>
    <row r="80" spans="1:4" x14ac:dyDescent="0.35">
      <c r="A80" t="s">
        <v>14</v>
      </c>
      <c r="B80">
        <v>2179</v>
      </c>
      <c r="C80" t="s">
        <v>20</v>
      </c>
      <c r="D80">
        <v>1782</v>
      </c>
    </row>
    <row r="81" spans="1:4" x14ac:dyDescent="0.35">
      <c r="A81" t="s">
        <v>14</v>
      </c>
      <c r="B81">
        <v>931</v>
      </c>
      <c r="C81" t="s">
        <v>20</v>
      </c>
      <c r="D81">
        <v>903</v>
      </c>
    </row>
    <row r="82" spans="1:4" x14ac:dyDescent="0.35">
      <c r="A82" t="s">
        <v>14</v>
      </c>
      <c r="B82">
        <v>92</v>
      </c>
      <c r="C82" t="s">
        <v>20</v>
      </c>
      <c r="D82">
        <v>94</v>
      </c>
    </row>
    <row r="83" spans="1:4" x14ac:dyDescent="0.35">
      <c r="A83" t="s">
        <v>14</v>
      </c>
      <c r="B83">
        <v>57</v>
      </c>
      <c r="C83" t="s">
        <v>20</v>
      </c>
      <c r="D83">
        <v>180</v>
      </c>
    </row>
    <row r="84" spans="1:4" x14ac:dyDescent="0.35">
      <c r="A84" t="s">
        <v>14</v>
      </c>
      <c r="B84">
        <v>41</v>
      </c>
      <c r="C84" t="s">
        <v>20</v>
      </c>
      <c r="D84">
        <v>533</v>
      </c>
    </row>
    <row r="85" spans="1:4" x14ac:dyDescent="0.35">
      <c r="A85" t="s">
        <v>14</v>
      </c>
      <c r="B85">
        <v>1</v>
      </c>
      <c r="C85" t="s">
        <v>20</v>
      </c>
      <c r="D85">
        <v>2443</v>
      </c>
    </row>
    <row r="86" spans="1:4" x14ac:dyDescent="0.35">
      <c r="A86" t="s">
        <v>14</v>
      </c>
      <c r="B86">
        <v>101</v>
      </c>
      <c r="C86" t="s">
        <v>20</v>
      </c>
      <c r="D86">
        <v>89</v>
      </c>
    </row>
    <row r="87" spans="1:4" x14ac:dyDescent="0.35">
      <c r="A87" t="s">
        <v>14</v>
      </c>
      <c r="B87">
        <v>1335</v>
      </c>
      <c r="C87" t="s">
        <v>20</v>
      </c>
      <c r="D87">
        <v>159</v>
      </c>
    </row>
    <row r="88" spans="1:4" x14ac:dyDescent="0.35">
      <c r="A88" t="s">
        <v>14</v>
      </c>
      <c r="B88">
        <v>15</v>
      </c>
      <c r="C88" t="s">
        <v>20</v>
      </c>
      <c r="D88">
        <v>50</v>
      </c>
    </row>
    <row r="89" spans="1:4" x14ac:dyDescent="0.35">
      <c r="A89" t="s">
        <v>14</v>
      </c>
      <c r="B89">
        <v>454</v>
      </c>
      <c r="C89" t="s">
        <v>20</v>
      </c>
      <c r="D89">
        <v>186</v>
      </c>
    </row>
    <row r="90" spans="1:4" x14ac:dyDescent="0.35">
      <c r="A90" t="s">
        <v>14</v>
      </c>
      <c r="B90">
        <v>3182</v>
      </c>
      <c r="C90" t="s">
        <v>20</v>
      </c>
      <c r="D90">
        <v>1071</v>
      </c>
    </row>
    <row r="91" spans="1:4" x14ac:dyDescent="0.35">
      <c r="A91" t="s">
        <v>14</v>
      </c>
      <c r="B91">
        <v>15</v>
      </c>
      <c r="C91" t="s">
        <v>20</v>
      </c>
      <c r="D91">
        <v>117</v>
      </c>
    </row>
    <row r="92" spans="1:4" x14ac:dyDescent="0.35">
      <c r="A92" t="s">
        <v>14</v>
      </c>
      <c r="B92">
        <v>133</v>
      </c>
      <c r="C92" t="s">
        <v>20</v>
      </c>
      <c r="D92">
        <v>70</v>
      </c>
    </row>
    <row r="93" spans="1:4" x14ac:dyDescent="0.35">
      <c r="A93" t="s">
        <v>14</v>
      </c>
      <c r="B93">
        <v>2062</v>
      </c>
      <c r="C93" t="s">
        <v>20</v>
      </c>
      <c r="D93">
        <v>135</v>
      </c>
    </row>
    <row r="94" spans="1:4" x14ac:dyDescent="0.35">
      <c r="A94" t="s">
        <v>14</v>
      </c>
      <c r="B94">
        <v>29</v>
      </c>
      <c r="C94" t="s">
        <v>20</v>
      </c>
      <c r="D94">
        <v>768</v>
      </c>
    </row>
    <row r="95" spans="1:4" x14ac:dyDescent="0.35">
      <c r="A95" t="s">
        <v>14</v>
      </c>
      <c r="B95">
        <v>132</v>
      </c>
      <c r="C95" t="s">
        <v>20</v>
      </c>
      <c r="D95">
        <v>199</v>
      </c>
    </row>
    <row r="96" spans="1:4" x14ac:dyDescent="0.35">
      <c r="A96" t="s">
        <v>14</v>
      </c>
      <c r="B96">
        <v>137</v>
      </c>
      <c r="C96" t="s">
        <v>20</v>
      </c>
      <c r="D96">
        <v>107</v>
      </c>
    </row>
    <row r="97" spans="1:4" x14ac:dyDescent="0.35">
      <c r="A97" t="s">
        <v>14</v>
      </c>
      <c r="B97">
        <v>908</v>
      </c>
      <c r="C97" t="s">
        <v>20</v>
      </c>
      <c r="D97">
        <v>195</v>
      </c>
    </row>
    <row r="98" spans="1:4" x14ac:dyDescent="0.35">
      <c r="A98" t="s">
        <v>14</v>
      </c>
      <c r="B98">
        <v>10</v>
      </c>
      <c r="C98" t="s">
        <v>20</v>
      </c>
      <c r="D98">
        <v>3376</v>
      </c>
    </row>
    <row r="99" spans="1:4" x14ac:dyDescent="0.35">
      <c r="A99" t="s">
        <v>14</v>
      </c>
      <c r="B99">
        <v>1910</v>
      </c>
      <c r="C99" t="s">
        <v>20</v>
      </c>
      <c r="D99">
        <v>41</v>
      </c>
    </row>
    <row r="100" spans="1:4" x14ac:dyDescent="0.35">
      <c r="A100" t="s">
        <v>14</v>
      </c>
      <c r="B100">
        <v>38</v>
      </c>
      <c r="C100" t="s">
        <v>20</v>
      </c>
      <c r="D100">
        <v>1821</v>
      </c>
    </row>
    <row r="101" spans="1:4" x14ac:dyDescent="0.35">
      <c r="A101" t="s">
        <v>14</v>
      </c>
      <c r="B101">
        <v>104</v>
      </c>
      <c r="C101" t="s">
        <v>20</v>
      </c>
      <c r="D101">
        <v>164</v>
      </c>
    </row>
    <row r="102" spans="1:4" x14ac:dyDescent="0.35">
      <c r="A102" t="s">
        <v>14</v>
      </c>
      <c r="B102">
        <v>49</v>
      </c>
      <c r="C102" t="s">
        <v>20</v>
      </c>
      <c r="D102">
        <v>157</v>
      </c>
    </row>
    <row r="103" spans="1:4" x14ac:dyDescent="0.35">
      <c r="A103" t="s">
        <v>14</v>
      </c>
      <c r="B103">
        <v>1</v>
      </c>
      <c r="C103" t="s">
        <v>20</v>
      </c>
      <c r="D103">
        <v>246</v>
      </c>
    </row>
    <row r="104" spans="1:4" x14ac:dyDescent="0.35">
      <c r="A104" t="s">
        <v>14</v>
      </c>
      <c r="B104">
        <v>245</v>
      </c>
      <c r="C104" t="s">
        <v>20</v>
      </c>
      <c r="D104">
        <v>1396</v>
      </c>
    </row>
    <row r="105" spans="1:4" x14ac:dyDescent="0.35">
      <c r="A105" t="s">
        <v>14</v>
      </c>
      <c r="B105">
        <v>32</v>
      </c>
      <c r="C105" t="s">
        <v>20</v>
      </c>
      <c r="D105">
        <v>2506</v>
      </c>
    </row>
    <row r="106" spans="1:4" x14ac:dyDescent="0.35">
      <c r="A106" t="s">
        <v>14</v>
      </c>
      <c r="B106">
        <v>7</v>
      </c>
      <c r="C106" t="s">
        <v>20</v>
      </c>
      <c r="D106">
        <v>244</v>
      </c>
    </row>
    <row r="107" spans="1:4" x14ac:dyDescent="0.35">
      <c r="A107" t="s">
        <v>14</v>
      </c>
      <c r="B107">
        <v>803</v>
      </c>
      <c r="C107" t="s">
        <v>20</v>
      </c>
      <c r="D107">
        <v>146</v>
      </c>
    </row>
    <row r="108" spans="1:4" x14ac:dyDescent="0.35">
      <c r="A108" t="s">
        <v>14</v>
      </c>
      <c r="B108">
        <v>16</v>
      </c>
      <c r="C108" t="s">
        <v>20</v>
      </c>
      <c r="D108">
        <v>1267</v>
      </c>
    </row>
    <row r="109" spans="1:4" x14ac:dyDescent="0.35">
      <c r="A109" t="s">
        <v>14</v>
      </c>
      <c r="B109">
        <v>31</v>
      </c>
      <c r="C109" t="s">
        <v>20</v>
      </c>
      <c r="D109">
        <v>1561</v>
      </c>
    </row>
    <row r="110" spans="1:4" x14ac:dyDescent="0.35">
      <c r="A110" t="s">
        <v>14</v>
      </c>
      <c r="B110">
        <v>108</v>
      </c>
      <c r="C110" t="s">
        <v>20</v>
      </c>
      <c r="D110">
        <v>48</v>
      </c>
    </row>
    <row r="111" spans="1:4" x14ac:dyDescent="0.35">
      <c r="A111" t="s">
        <v>14</v>
      </c>
      <c r="B111">
        <v>30</v>
      </c>
      <c r="C111" t="s">
        <v>20</v>
      </c>
      <c r="D111">
        <v>2739</v>
      </c>
    </row>
    <row r="112" spans="1:4" x14ac:dyDescent="0.35">
      <c r="A112" t="s">
        <v>14</v>
      </c>
      <c r="B112">
        <v>17</v>
      </c>
      <c r="C112" t="s">
        <v>20</v>
      </c>
      <c r="D112">
        <v>3537</v>
      </c>
    </row>
    <row r="113" spans="1:4" x14ac:dyDescent="0.35">
      <c r="A113" t="s">
        <v>14</v>
      </c>
      <c r="B113">
        <v>80</v>
      </c>
      <c r="C113" t="s">
        <v>20</v>
      </c>
      <c r="D113">
        <v>2107</v>
      </c>
    </row>
    <row r="114" spans="1:4" x14ac:dyDescent="0.35">
      <c r="A114" t="s">
        <v>14</v>
      </c>
      <c r="B114">
        <v>2468</v>
      </c>
      <c r="C114" t="s">
        <v>20</v>
      </c>
      <c r="D114">
        <v>3318</v>
      </c>
    </row>
    <row r="115" spans="1:4" x14ac:dyDescent="0.35">
      <c r="A115" t="s">
        <v>14</v>
      </c>
      <c r="B115">
        <v>26</v>
      </c>
      <c r="C115" t="s">
        <v>20</v>
      </c>
      <c r="D115">
        <v>340</v>
      </c>
    </row>
    <row r="116" spans="1:4" x14ac:dyDescent="0.35">
      <c r="A116" t="s">
        <v>14</v>
      </c>
      <c r="B116">
        <v>73</v>
      </c>
      <c r="C116" t="s">
        <v>20</v>
      </c>
      <c r="D116">
        <v>1442</v>
      </c>
    </row>
    <row r="117" spans="1:4" x14ac:dyDescent="0.35">
      <c r="A117" t="s">
        <v>14</v>
      </c>
      <c r="B117">
        <v>128</v>
      </c>
      <c r="C117" t="s">
        <v>20</v>
      </c>
      <c r="D117">
        <v>126</v>
      </c>
    </row>
    <row r="118" spans="1:4" x14ac:dyDescent="0.35">
      <c r="A118" t="s">
        <v>14</v>
      </c>
      <c r="B118">
        <v>33</v>
      </c>
      <c r="C118" t="s">
        <v>20</v>
      </c>
      <c r="D118">
        <v>524</v>
      </c>
    </row>
    <row r="119" spans="1:4" x14ac:dyDescent="0.35">
      <c r="A119" t="s">
        <v>14</v>
      </c>
      <c r="B119">
        <v>1072</v>
      </c>
      <c r="C119" t="s">
        <v>20</v>
      </c>
      <c r="D119">
        <v>1989</v>
      </c>
    </row>
    <row r="120" spans="1:4" x14ac:dyDescent="0.35">
      <c r="A120" t="s">
        <v>14</v>
      </c>
      <c r="B120">
        <v>393</v>
      </c>
      <c r="C120" t="s">
        <v>20</v>
      </c>
      <c r="D120">
        <v>157</v>
      </c>
    </row>
    <row r="121" spans="1:4" x14ac:dyDescent="0.35">
      <c r="A121" t="s">
        <v>14</v>
      </c>
      <c r="B121">
        <v>1257</v>
      </c>
      <c r="C121" t="s">
        <v>20</v>
      </c>
      <c r="D121">
        <v>4498</v>
      </c>
    </row>
    <row r="122" spans="1:4" x14ac:dyDescent="0.35">
      <c r="A122" t="s">
        <v>14</v>
      </c>
      <c r="B122">
        <v>328</v>
      </c>
      <c r="C122" t="s">
        <v>20</v>
      </c>
      <c r="D122">
        <v>80</v>
      </c>
    </row>
    <row r="123" spans="1:4" x14ac:dyDescent="0.35">
      <c r="A123" t="s">
        <v>14</v>
      </c>
      <c r="B123">
        <v>147</v>
      </c>
      <c r="C123" t="s">
        <v>20</v>
      </c>
      <c r="D123">
        <v>43</v>
      </c>
    </row>
    <row r="124" spans="1:4" x14ac:dyDescent="0.35">
      <c r="A124" t="s">
        <v>14</v>
      </c>
      <c r="B124">
        <v>830</v>
      </c>
      <c r="C124" t="s">
        <v>20</v>
      </c>
      <c r="D124">
        <v>2053</v>
      </c>
    </row>
    <row r="125" spans="1:4" x14ac:dyDescent="0.35">
      <c r="A125" t="s">
        <v>14</v>
      </c>
      <c r="B125">
        <v>331</v>
      </c>
      <c r="C125" t="s">
        <v>20</v>
      </c>
      <c r="D125">
        <v>168</v>
      </c>
    </row>
    <row r="126" spans="1:4" x14ac:dyDescent="0.35">
      <c r="A126" t="s">
        <v>14</v>
      </c>
      <c r="B126">
        <v>25</v>
      </c>
      <c r="C126" t="s">
        <v>20</v>
      </c>
      <c r="D126">
        <v>4289</v>
      </c>
    </row>
    <row r="127" spans="1:4" x14ac:dyDescent="0.35">
      <c r="A127" t="s">
        <v>14</v>
      </c>
      <c r="B127">
        <v>3483</v>
      </c>
      <c r="C127" t="s">
        <v>20</v>
      </c>
      <c r="D127">
        <v>165</v>
      </c>
    </row>
    <row r="128" spans="1:4" x14ac:dyDescent="0.35">
      <c r="A128" t="s">
        <v>14</v>
      </c>
      <c r="B128">
        <v>923</v>
      </c>
      <c r="C128" t="s">
        <v>20</v>
      </c>
      <c r="D128">
        <v>1815</v>
      </c>
    </row>
    <row r="129" spans="1:4" x14ac:dyDescent="0.35">
      <c r="A129" t="s">
        <v>14</v>
      </c>
      <c r="B129">
        <v>1</v>
      </c>
      <c r="C129" t="s">
        <v>20</v>
      </c>
      <c r="D129">
        <v>397</v>
      </c>
    </row>
    <row r="130" spans="1:4" x14ac:dyDescent="0.35">
      <c r="A130" t="s">
        <v>14</v>
      </c>
      <c r="B130">
        <v>33</v>
      </c>
      <c r="C130" t="s">
        <v>20</v>
      </c>
      <c r="D130">
        <v>1539</v>
      </c>
    </row>
    <row r="131" spans="1:4" x14ac:dyDescent="0.35">
      <c r="A131" t="s">
        <v>14</v>
      </c>
      <c r="B131">
        <v>40</v>
      </c>
      <c r="C131" t="s">
        <v>20</v>
      </c>
      <c r="D131">
        <v>138</v>
      </c>
    </row>
    <row r="132" spans="1:4" x14ac:dyDescent="0.35">
      <c r="A132" t="s">
        <v>14</v>
      </c>
      <c r="B132">
        <v>23</v>
      </c>
      <c r="C132" t="s">
        <v>20</v>
      </c>
      <c r="D132">
        <v>3594</v>
      </c>
    </row>
    <row r="133" spans="1:4" x14ac:dyDescent="0.35">
      <c r="A133" t="s">
        <v>14</v>
      </c>
      <c r="B133">
        <v>75</v>
      </c>
      <c r="C133" t="s">
        <v>20</v>
      </c>
      <c r="D133">
        <v>5880</v>
      </c>
    </row>
    <row r="134" spans="1:4" x14ac:dyDescent="0.35">
      <c r="A134" t="s">
        <v>14</v>
      </c>
      <c r="B134">
        <v>2176</v>
      </c>
      <c r="C134" t="s">
        <v>20</v>
      </c>
      <c r="D134">
        <v>112</v>
      </c>
    </row>
    <row r="135" spans="1:4" x14ac:dyDescent="0.35">
      <c r="A135" t="s">
        <v>14</v>
      </c>
      <c r="B135">
        <v>441</v>
      </c>
      <c r="C135" t="s">
        <v>20</v>
      </c>
      <c r="D135">
        <v>943</v>
      </c>
    </row>
    <row r="136" spans="1:4" x14ac:dyDescent="0.35">
      <c r="A136" t="s">
        <v>14</v>
      </c>
      <c r="B136">
        <v>25</v>
      </c>
      <c r="C136" t="s">
        <v>20</v>
      </c>
      <c r="D136">
        <v>2468</v>
      </c>
    </row>
    <row r="137" spans="1:4" x14ac:dyDescent="0.35">
      <c r="A137" t="s">
        <v>14</v>
      </c>
      <c r="B137">
        <v>127</v>
      </c>
      <c r="C137" t="s">
        <v>20</v>
      </c>
      <c r="D137">
        <v>2551</v>
      </c>
    </row>
    <row r="138" spans="1:4" x14ac:dyDescent="0.35">
      <c r="A138" t="s">
        <v>14</v>
      </c>
      <c r="B138">
        <v>355</v>
      </c>
      <c r="C138" t="s">
        <v>20</v>
      </c>
      <c r="D138">
        <v>101</v>
      </c>
    </row>
    <row r="139" spans="1:4" x14ac:dyDescent="0.35">
      <c r="A139" t="s">
        <v>14</v>
      </c>
      <c r="B139">
        <v>44</v>
      </c>
      <c r="C139" t="s">
        <v>20</v>
      </c>
      <c r="D139">
        <v>92</v>
      </c>
    </row>
    <row r="140" spans="1:4" x14ac:dyDescent="0.35">
      <c r="A140" t="s">
        <v>14</v>
      </c>
      <c r="B140">
        <v>67</v>
      </c>
      <c r="C140" t="s">
        <v>20</v>
      </c>
      <c r="D140">
        <v>62</v>
      </c>
    </row>
    <row r="141" spans="1:4" x14ac:dyDescent="0.35">
      <c r="A141" t="s">
        <v>14</v>
      </c>
      <c r="B141">
        <v>1068</v>
      </c>
      <c r="C141" t="s">
        <v>20</v>
      </c>
      <c r="D141">
        <v>149</v>
      </c>
    </row>
    <row r="142" spans="1:4" x14ac:dyDescent="0.35">
      <c r="A142" t="s">
        <v>14</v>
      </c>
      <c r="B142">
        <v>424</v>
      </c>
      <c r="C142" t="s">
        <v>20</v>
      </c>
      <c r="D142">
        <v>329</v>
      </c>
    </row>
    <row r="143" spans="1:4" x14ac:dyDescent="0.35">
      <c r="A143" t="s">
        <v>14</v>
      </c>
      <c r="B143">
        <v>151</v>
      </c>
      <c r="C143" t="s">
        <v>20</v>
      </c>
      <c r="D143">
        <v>97</v>
      </c>
    </row>
    <row r="144" spans="1:4" x14ac:dyDescent="0.35">
      <c r="A144" t="s">
        <v>14</v>
      </c>
      <c r="B144">
        <v>1608</v>
      </c>
      <c r="C144" t="s">
        <v>20</v>
      </c>
      <c r="D144">
        <v>1784</v>
      </c>
    </row>
    <row r="145" spans="1:4" x14ac:dyDescent="0.35">
      <c r="A145" t="s">
        <v>14</v>
      </c>
      <c r="B145">
        <v>941</v>
      </c>
      <c r="C145" t="s">
        <v>20</v>
      </c>
      <c r="D145">
        <v>1684</v>
      </c>
    </row>
    <row r="146" spans="1:4" x14ac:dyDescent="0.35">
      <c r="A146" t="s">
        <v>14</v>
      </c>
      <c r="B146">
        <v>1</v>
      </c>
      <c r="C146" t="s">
        <v>20</v>
      </c>
      <c r="D146">
        <v>250</v>
      </c>
    </row>
    <row r="147" spans="1:4" x14ac:dyDescent="0.35">
      <c r="A147" t="s">
        <v>14</v>
      </c>
      <c r="B147">
        <v>40</v>
      </c>
      <c r="C147" t="s">
        <v>20</v>
      </c>
      <c r="D147">
        <v>238</v>
      </c>
    </row>
    <row r="148" spans="1:4" x14ac:dyDescent="0.35">
      <c r="A148" t="s">
        <v>14</v>
      </c>
      <c r="B148">
        <v>3015</v>
      </c>
      <c r="C148" t="s">
        <v>20</v>
      </c>
      <c r="D148">
        <v>53</v>
      </c>
    </row>
    <row r="149" spans="1:4" x14ac:dyDescent="0.35">
      <c r="A149" t="s">
        <v>14</v>
      </c>
      <c r="B149">
        <v>435</v>
      </c>
      <c r="C149" t="s">
        <v>20</v>
      </c>
      <c r="D149">
        <v>214</v>
      </c>
    </row>
    <row r="150" spans="1:4" x14ac:dyDescent="0.35">
      <c r="A150" t="s">
        <v>14</v>
      </c>
      <c r="B150">
        <v>714</v>
      </c>
      <c r="C150" t="s">
        <v>20</v>
      </c>
      <c r="D150">
        <v>222</v>
      </c>
    </row>
    <row r="151" spans="1:4" x14ac:dyDescent="0.35">
      <c r="A151" t="s">
        <v>14</v>
      </c>
      <c r="B151">
        <v>5497</v>
      </c>
      <c r="C151" t="s">
        <v>20</v>
      </c>
      <c r="D151">
        <v>1884</v>
      </c>
    </row>
    <row r="152" spans="1:4" x14ac:dyDescent="0.35">
      <c r="A152" t="s">
        <v>14</v>
      </c>
      <c r="B152">
        <v>418</v>
      </c>
      <c r="C152" t="s">
        <v>20</v>
      </c>
      <c r="D152">
        <v>218</v>
      </c>
    </row>
    <row r="153" spans="1:4" x14ac:dyDescent="0.35">
      <c r="A153" t="s">
        <v>14</v>
      </c>
      <c r="B153">
        <v>1439</v>
      </c>
      <c r="C153" t="s">
        <v>20</v>
      </c>
      <c r="D153">
        <v>6465</v>
      </c>
    </row>
    <row r="154" spans="1:4" x14ac:dyDescent="0.35">
      <c r="A154" t="s">
        <v>14</v>
      </c>
      <c r="B154">
        <v>15</v>
      </c>
      <c r="C154" t="s">
        <v>20</v>
      </c>
      <c r="D154">
        <v>59</v>
      </c>
    </row>
    <row r="155" spans="1:4" x14ac:dyDescent="0.35">
      <c r="A155" t="s">
        <v>14</v>
      </c>
      <c r="B155">
        <v>1999</v>
      </c>
      <c r="C155" t="s">
        <v>20</v>
      </c>
      <c r="D155">
        <v>88</v>
      </c>
    </row>
    <row r="156" spans="1:4" x14ac:dyDescent="0.35">
      <c r="A156" t="s">
        <v>14</v>
      </c>
      <c r="B156">
        <v>118</v>
      </c>
      <c r="C156" t="s">
        <v>20</v>
      </c>
      <c r="D156">
        <v>1697</v>
      </c>
    </row>
    <row r="157" spans="1:4" x14ac:dyDescent="0.35">
      <c r="A157" t="s">
        <v>14</v>
      </c>
      <c r="B157">
        <v>162</v>
      </c>
      <c r="C157" t="s">
        <v>20</v>
      </c>
      <c r="D157">
        <v>92</v>
      </c>
    </row>
    <row r="158" spans="1:4" x14ac:dyDescent="0.35">
      <c r="A158" t="s">
        <v>14</v>
      </c>
      <c r="B158">
        <v>83</v>
      </c>
      <c r="C158" t="s">
        <v>20</v>
      </c>
      <c r="D158">
        <v>186</v>
      </c>
    </row>
    <row r="159" spans="1:4" x14ac:dyDescent="0.35">
      <c r="A159" t="s">
        <v>14</v>
      </c>
      <c r="B159">
        <v>747</v>
      </c>
      <c r="C159" t="s">
        <v>20</v>
      </c>
      <c r="D159">
        <v>138</v>
      </c>
    </row>
    <row r="160" spans="1:4" x14ac:dyDescent="0.35">
      <c r="A160" t="s">
        <v>14</v>
      </c>
      <c r="B160">
        <v>84</v>
      </c>
      <c r="C160" t="s">
        <v>20</v>
      </c>
      <c r="D160">
        <v>261</v>
      </c>
    </row>
    <row r="161" spans="1:4" x14ac:dyDescent="0.35">
      <c r="A161" t="s">
        <v>14</v>
      </c>
      <c r="B161">
        <v>91</v>
      </c>
      <c r="C161" t="s">
        <v>20</v>
      </c>
      <c r="D161">
        <v>107</v>
      </c>
    </row>
    <row r="162" spans="1:4" x14ac:dyDescent="0.35">
      <c r="A162" t="s">
        <v>14</v>
      </c>
      <c r="B162">
        <v>792</v>
      </c>
      <c r="C162" t="s">
        <v>20</v>
      </c>
      <c r="D162">
        <v>199</v>
      </c>
    </row>
    <row r="163" spans="1:4" x14ac:dyDescent="0.35">
      <c r="A163" t="s">
        <v>14</v>
      </c>
      <c r="B163">
        <v>32</v>
      </c>
      <c r="C163" t="s">
        <v>20</v>
      </c>
      <c r="D163">
        <v>5512</v>
      </c>
    </row>
    <row r="164" spans="1:4" x14ac:dyDescent="0.35">
      <c r="A164" t="s">
        <v>14</v>
      </c>
      <c r="B164">
        <v>186</v>
      </c>
      <c r="C164" t="s">
        <v>20</v>
      </c>
      <c r="D164">
        <v>86</v>
      </c>
    </row>
    <row r="165" spans="1:4" x14ac:dyDescent="0.35">
      <c r="A165" t="s">
        <v>14</v>
      </c>
      <c r="B165">
        <v>605</v>
      </c>
      <c r="C165" t="s">
        <v>20</v>
      </c>
      <c r="D165">
        <v>2768</v>
      </c>
    </row>
    <row r="166" spans="1:4" x14ac:dyDescent="0.35">
      <c r="A166" t="s">
        <v>14</v>
      </c>
      <c r="B166">
        <v>1</v>
      </c>
      <c r="C166" t="s">
        <v>20</v>
      </c>
      <c r="D166">
        <v>48</v>
      </c>
    </row>
    <row r="167" spans="1:4" x14ac:dyDescent="0.35">
      <c r="A167" t="s">
        <v>14</v>
      </c>
      <c r="B167">
        <v>31</v>
      </c>
      <c r="C167" t="s">
        <v>20</v>
      </c>
      <c r="D167">
        <v>87</v>
      </c>
    </row>
    <row r="168" spans="1:4" x14ac:dyDescent="0.35">
      <c r="A168" t="s">
        <v>14</v>
      </c>
      <c r="B168">
        <v>1181</v>
      </c>
      <c r="C168" t="s">
        <v>20</v>
      </c>
      <c r="D168">
        <v>1894</v>
      </c>
    </row>
    <row r="169" spans="1:4" x14ac:dyDescent="0.35">
      <c r="A169" t="s">
        <v>14</v>
      </c>
      <c r="B169">
        <v>39</v>
      </c>
      <c r="C169" t="s">
        <v>20</v>
      </c>
      <c r="D169">
        <v>282</v>
      </c>
    </row>
    <row r="170" spans="1:4" x14ac:dyDescent="0.35">
      <c r="A170" t="s">
        <v>14</v>
      </c>
      <c r="B170">
        <v>46</v>
      </c>
      <c r="C170" t="s">
        <v>20</v>
      </c>
      <c r="D170">
        <v>116</v>
      </c>
    </row>
    <row r="171" spans="1:4" x14ac:dyDescent="0.35">
      <c r="A171" t="s">
        <v>14</v>
      </c>
      <c r="B171">
        <v>105</v>
      </c>
      <c r="C171" t="s">
        <v>20</v>
      </c>
      <c r="D171">
        <v>83</v>
      </c>
    </row>
    <row r="172" spans="1:4" x14ac:dyDescent="0.35">
      <c r="A172" t="s">
        <v>14</v>
      </c>
      <c r="B172">
        <v>535</v>
      </c>
      <c r="C172" t="s">
        <v>20</v>
      </c>
      <c r="D172">
        <v>91</v>
      </c>
    </row>
    <row r="173" spans="1:4" x14ac:dyDescent="0.35">
      <c r="A173" t="s">
        <v>14</v>
      </c>
      <c r="B173">
        <v>16</v>
      </c>
      <c r="C173" t="s">
        <v>20</v>
      </c>
      <c r="D173">
        <v>546</v>
      </c>
    </row>
    <row r="174" spans="1:4" x14ac:dyDescent="0.35">
      <c r="A174" t="s">
        <v>14</v>
      </c>
      <c r="B174">
        <v>575</v>
      </c>
      <c r="C174" t="s">
        <v>20</v>
      </c>
      <c r="D174">
        <v>393</v>
      </c>
    </row>
    <row r="175" spans="1:4" x14ac:dyDescent="0.35">
      <c r="A175" t="s">
        <v>14</v>
      </c>
      <c r="B175">
        <v>1120</v>
      </c>
      <c r="C175" t="s">
        <v>20</v>
      </c>
      <c r="D175">
        <v>133</v>
      </c>
    </row>
    <row r="176" spans="1:4" x14ac:dyDescent="0.35">
      <c r="A176" t="s">
        <v>14</v>
      </c>
      <c r="B176">
        <v>113</v>
      </c>
      <c r="C176" t="s">
        <v>20</v>
      </c>
      <c r="D176">
        <v>254</v>
      </c>
    </row>
    <row r="177" spans="1:4" x14ac:dyDescent="0.35">
      <c r="A177" t="s">
        <v>14</v>
      </c>
      <c r="B177">
        <v>1538</v>
      </c>
      <c r="C177" t="s">
        <v>20</v>
      </c>
      <c r="D177">
        <v>176</v>
      </c>
    </row>
    <row r="178" spans="1:4" x14ac:dyDescent="0.35">
      <c r="A178" t="s">
        <v>14</v>
      </c>
      <c r="B178">
        <v>9</v>
      </c>
      <c r="C178" t="s">
        <v>20</v>
      </c>
      <c r="D178">
        <v>337</v>
      </c>
    </row>
    <row r="179" spans="1:4" x14ac:dyDescent="0.35">
      <c r="A179" t="s">
        <v>14</v>
      </c>
      <c r="B179">
        <v>554</v>
      </c>
      <c r="C179" t="s">
        <v>20</v>
      </c>
      <c r="D179">
        <v>107</v>
      </c>
    </row>
    <row r="180" spans="1:4" x14ac:dyDescent="0.35">
      <c r="A180" t="s">
        <v>14</v>
      </c>
      <c r="B180">
        <v>648</v>
      </c>
      <c r="C180" t="s">
        <v>20</v>
      </c>
      <c r="D180">
        <v>183</v>
      </c>
    </row>
    <row r="181" spans="1:4" x14ac:dyDescent="0.35">
      <c r="A181" t="s">
        <v>14</v>
      </c>
      <c r="B181">
        <v>21</v>
      </c>
      <c r="C181" t="s">
        <v>20</v>
      </c>
      <c r="D181">
        <v>72</v>
      </c>
    </row>
    <row r="182" spans="1:4" x14ac:dyDescent="0.35">
      <c r="A182" t="s">
        <v>14</v>
      </c>
      <c r="B182">
        <v>54</v>
      </c>
      <c r="C182" t="s">
        <v>20</v>
      </c>
      <c r="D182">
        <v>295</v>
      </c>
    </row>
    <row r="183" spans="1:4" x14ac:dyDescent="0.35">
      <c r="A183" t="s">
        <v>14</v>
      </c>
      <c r="B183">
        <v>120</v>
      </c>
      <c r="C183" t="s">
        <v>20</v>
      </c>
      <c r="D183">
        <v>142</v>
      </c>
    </row>
    <row r="184" spans="1:4" x14ac:dyDescent="0.35">
      <c r="A184" t="s">
        <v>14</v>
      </c>
      <c r="B184">
        <v>579</v>
      </c>
      <c r="C184" t="s">
        <v>20</v>
      </c>
      <c r="D184">
        <v>85</v>
      </c>
    </row>
    <row r="185" spans="1:4" x14ac:dyDescent="0.35">
      <c r="A185" t="s">
        <v>14</v>
      </c>
      <c r="B185">
        <v>2072</v>
      </c>
      <c r="C185" t="s">
        <v>20</v>
      </c>
      <c r="D185">
        <v>659</v>
      </c>
    </row>
    <row r="186" spans="1:4" x14ac:dyDescent="0.35">
      <c r="A186" t="s">
        <v>14</v>
      </c>
      <c r="B186">
        <v>0</v>
      </c>
      <c r="C186" t="s">
        <v>20</v>
      </c>
      <c r="D186">
        <v>121</v>
      </c>
    </row>
    <row r="187" spans="1:4" x14ac:dyDescent="0.35">
      <c r="A187" t="s">
        <v>14</v>
      </c>
      <c r="B187">
        <v>1796</v>
      </c>
      <c r="C187" t="s">
        <v>20</v>
      </c>
      <c r="D187">
        <v>3742</v>
      </c>
    </row>
    <row r="188" spans="1:4" x14ac:dyDescent="0.35">
      <c r="A188" t="s">
        <v>14</v>
      </c>
      <c r="B188">
        <v>62</v>
      </c>
      <c r="C188" t="s">
        <v>20</v>
      </c>
      <c r="D188">
        <v>223</v>
      </c>
    </row>
    <row r="189" spans="1:4" x14ac:dyDescent="0.35">
      <c r="A189" t="s">
        <v>14</v>
      </c>
      <c r="B189">
        <v>347</v>
      </c>
      <c r="C189" t="s">
        <v>20</v>
      </c>
      <c r="D189">
        <v>133</v>
      </c>
    </row>
    <row r="190" spans="1:4" x14ac:dyDescent="0.35">
      <c r="A190" t="s">
        <v>14</v>
      </c>
      <c r="B190">
        <v>19</v>
      </c>
      <c r="C190" t="s">
        <v>20</v>
      </c>
      <c r="D190">
        <v>5168</v>
      </c>
    </row>
    <row r="191" spans="1:4" x14ac:dyDescent="0.35">
      <c r="A191" t="s">
        <v>14</v>
      </c>
      <c r="B191">
        <v>1258</v>
      </c>
      <c r="C191" t="s">
        <v>20</v>
      </c>
      <c r="D191">
        <v>307</v>
      </c>
    </row>
    <row r="192" spans="1:4" x14ac:dyDescent="0.35">
      <c r="A192" t="s">
        <v>14</v>
      </c>
      <c r="B192">
        <v>362</v>
      </c>
      <c r="C192" t="s">
        <v>20</v>
      </c>
      <c r="D192">
        <v>2441</v>
      </c>
    </row>
    <row r="193" spans="1:4" x14ac:dyDescent="0.35">
      <c r="A193" t="s">
        <v>14</v>
      </c>
      <c r="B193">
        <v>133</v>
      </c>
      <c r="C193" t="s">
        <v>20</v>
      </c>
      <c r="D193">
        <v>1385</v>
      </c>
    </row>
    <row r="194" spans="1:4" x14ac:dyDescent="0.35">
      <c r="A194" t="s">
        <v>14</v>
      </c>
      <c r="B194">
        <v>846</v>
      </c>
      <c r="C194" t="s">
        <v>20</v>
      </c>
      <c r="D194">
        <v>190</v>
      </c>
    </row>
    <row r="195" spans="1:4" x14ac:dyDescent="0.35">
      <c r="A195" t="s">
        <v>14</v>
      </c>
      <c r="B195">
        <v>10</v>
      </c>
      <c r="C195" t="s">
        <v>20</v>
      </c>
      <c r="D195">
        <v>470</v>
      </c>
    </row>
    <row r="196" spans="1:4" x14ac:dyDescent="0.35">
      <c r="A196" t="s">
        <v>14</v>
      </c>
      <c r="B196">
        <v>191</v>
      </c>
      <c r="C196" t="s">
        <v>20</v>
      </c>
      <c r="D196">
        <v>253</v>
      </c>
    </row>
    <row r="197" spans="1:4" x14ac:dyDescent="0.35">
      <c r="A197" t="s">
        <v>14</v>
      </c>
      <c r="B197">
        <v>1979</v>
      </c>
      <c r="C197" t="s">
        <v>20</v>
      </c>
      <c r="D197">
        <v>1113</v>
      </c>
    </row>
    <row r="198" spans="1:4" x14ac:dyDescent="0.35">
      <c r="A198" t="s">
        <v>14</v>
      </c>
      <c r="B198">
        <v>63</v>
      </c>
      <c r="C198" t="s">
        <v>20</v>
      </c>
      <c r="D198">
        <v>2283</v>
      </c>
    </row>
    <row r="199" spans="1:4" x14ac:dyDescent="0.35">
      <c r="A199" t="s">
        <v>14</v>
      </c>
      <c r="B199">
        <v>6080</v>
      </c>
      <c r="C199" t="s">
        <v>20</v>
      </c>
      <c r="D199">
        <v>1095</v>
      </c>
    </row>
    <row r="200" spans="1:4" x14ac:dyDescent="0.35">
      <c r="A200" t="s">
        <v>14</v>
      </c>
      <c r="B200">
        <v>80</v>
      </c>
      <c r="C200" t="s">
        <v>20</v>
      </c>
      <c r="D200">
        <v>1690</v>
      </c>
    </row>
    <row r="201" spans="1:4" x14ac:dyDescent="0.35">
      <c r="A201" t="s">
        <v>14</v>
      </c>
      <c r="B201">
        <v>9</v>
      </c>
      <c r="C201" t="s">
        <v>20</v>
      </c>
      <c r="D201">
        <v>191</v>
      </c>
    </row>
    <row r="202" spans="1:4" x14ac:dyDescent="0.35">
      <c r="A202" t="s">
        <v>14</v>
      </c>
      <c r="B202">
        <v>1784</v>
      </c>
      <c r="C202" t="s">
        <v>20</v>
      </c>
      <c r="D202">
        <v>2013</v>
      </c>
    </row>
    <row r="203" spans="1:4" x14ac:dyDescent="0.35">
      <c r="A203" t="s">
        <v>14</v>
      </c>
      <c r="B203">
        <v>243</v>
      </c>
      <c r="C203" t="s">
        <v>20</v>
      </c>
      <c r="D203">
        <v>1703</v>
      </c>
    </row>
    <row r="204" spans="1:4" x14ac:dyDescent="0.35">
      <c r="A204" t="s">
        <v>14</v>
      </c>
      <c r="B204">
        <v>1296</v>
      </c>
      <c r="C204" t="s">
        <v>20</v>
      </c>
      <c r="D204">
        <v>80</v>
      </c>
    </row>
    <row r="205" spans="1:4" x14ac:dyDescent="0.35">
      <c r="A205" t="s">
        <v>14</v>
      </c>
      <c r="B205">
        <v>77</v>
      </c>
      <c r="C205" t="s">
        <v>20</v>
      </c>
      <c r="D205">
        <v>41</v>
      </c>
    </row>
    <row r="206" spans="1:4" x14ac:dyDescent="0.35">
      <c r="A206" t="s">
        <v>14</v>
      </c>
      <c r="B206">
        <v>395</v>
      </c>
      <c r="C206" t="s">
        <v>20</v>
      </c>
      <c r="D206">
        <v>187</v>
      </c>
    </row>
    <row r="207" spans="1:4" x14ac:dyDescent="0.35">
      <c r="A207" t="s">
        <v>14</v>
      </c>
      <c r="B207">
        <v>49</v>
      </c>
      <c r="C207" t="s">
        <v>20</v>
      </c>
      <c r="D207">
        <v>2875</v>
      </c>
    </row>
    <row r="208" spans="1:4" x14ac:dyDescent="0.35">
      <c r="A208" t="s">
        <v>14</v>
      </c>
      <c r="B208">
        <v>180</v>
      </c>
      <c r="C208" t="s">
        <v>20</v>
      </c>
      <c r="D208">
        <v>88</v>
      </c>
    </row>
    <row r="209" spans="1:4" x14ac:dyDescent="0.35">
      <c r="A209" t="s">
        <v>14</v>
      </c>
      <c r="B209">
        <v>2690</v>
      </c>
      <c r="C209" t="s">
        <v>20</v>
      </c>
      <c r="D209">
        <v>191</v>
      </c>
    </row>
    <row r="210" spans="1:4" x14ac:dyDescent="0.35">
      <c r="A210" t="s">
        <v>14</v>
      </c>
      <c r="B210">
        <v>2779</v>
      </c>
      <c r="C210" t="s">
        <v>20</v>
      </c>
      <c r="D210">
        <v>139</v>
      </c>
    </row>
    <row r="211" spans="1:4" x14ac:dyDescent="0.35">
      <c r="A211" t="s">
        <v>14</v>
      </c>
      <c r="B211">
        <v>92</v>
      </c>
      <c r="C211" t="s">
        <v>20</v>
      </c>
      <c r="D211">
        <v>186</v>
      </c>
    </row>
    <row r="212" spans="1:4" x14ac:dyDescent="0.35">
      <c r="A212" t="s">
        <v>14</v>
      </c>
      <c r="B212">
        <v>1028</v>
      </c>
      <c r="C212" t="s">
        <v>20</v>
      </c>
      <c r="D212">
        <v>112</v>
      </c>
    </row>
    <row r="213" spans="1:4" x14ac:dyDescent="0.35">
      <c r="A213" t="s">
        <v>14</v>
      </c>
      <c r="B213">
        <v>26</v>
      </c>
      <c r="C213" t="s">
        <v>20</v>
      </c>
      <c r="D213">
        <v>101</v>
      </c>
    </row>
    <row r="214" spans="1:4" x14ac:dyDescent="0.35">
      <c r="A214" t="s">
        <v>14</v>
      </c>
      <c r="B214">
        <v>1790</v>
      </c>
      <c r="C214" t="s">
        <v>20</v>
      </c>
      <c r="D214">
        <v>206</v>
      </c>
    </row>
    <row r="215" spans="1:4" x14ac:dyDescent="0.35">
      <c r="A215" t="s">
        <v>14</v>
      </c>
      <c r="B215">
        <v>37</v>
      </c>
      <c r="C215" t="s">
        <v>20</v>
      </c>
      <c r="D215">
        <v>154</v>
      </c>
    </row>
    <row r="216" spans="1:4" x14ac:dyDescent="0.35">
      <c r="A216" t="s">
        <v>14</v>
      </c>
      <c r="B216">
        <v>35</v>
      </c>
      <c r="C216" t="s">
        <v>20</v>
      </c>
      <c r="D216">
        <v>5966</v>
      </c>
    </row>
    <row r="217" spans="1:4" x14ac:dyDescent="0.35">
      <c r="A217" t="s">
        <v>14</v>
      </c>
      <c r="B217">
        <v>558</v>
      </c>
      <c r="C217" t="s">
        <v>20</v>
      </c>
      <c r="D217">
        <v>169</v>
      </c>
    </row>
    <row r="218" spans="1:4" x14ac:dyDescent="0.35">
      <c r="A218" t="s">
        <v>14</v>
      </c>
      <c r="B218">
        <v>64</v>
      </c>
      <c r="C218" t="s">
        <v>20</v>
      </c>
      <c r="D218">
        <v>2106</v>
      </c>
    </row>
    <row r="219" spans="1:4" x14ac:dyDescent="0.35">
      <c r="A219" t="s">
        <v>14</v>
      </c>
      <c r="B219">
        <v>245</v>
      </c>
      <c r="C219" t="s">
        <v>20</v>
      </c>
      <c r="D219">
        <v>131</v>
      </c>
    </row>
    <row r="220" spans="1:4" x14ac:dyDescent="0.35">
      <c r="A220" t="s">
        <v>14</v>
      </c>
      <c r="B220">
        <v>71</v>
      </c>
      <c r="C220" t="s">
        <v>20</v>
      </c>
      <c r="D220">
        <v>84</v>
      </c>
    </row>
    <row r="221" spans="1:4" x14ac:dyDescent="0.35">
      <c r="A221" t="s">
        <v>14</v>
      </c>
      <c r="B221">
        <v>42</v>
      </c>
      <c r="C221" t="s">
        <v>20</v>
      </c>
      <c r="D221">
        <v>155</v>
      </c>
    </row>
    <row r="222" spans="1:4" x14ac:dyDescent="0.35">
      <c r="A222" t="s">
        <v>14</v>
      </c>
      <c r="B222">
        <v>156</v>
      </c>
      <c r="C222" t="s">
        <v>20</v>
      </c>
      <c r="D222">
        <v>189</v>
      </c>
    </row>
    <row r="223" spans="1:4" x14ac:dyDescent="0.35">
      <c r="A223" t="s">
        <v>14</v>
      </c>
      <c r="B223">
        <v>1368</v>
      </c>
      <c r="C223" t="s">
        <v>20</v>
      </c>
      <c r="D223">
        <v>4799</v>
      </c>
    </row>
    <row r="224" spans="1:4" x14ac:dyDescent="0.35">
      <c r="A224" t="s">
        <v>14</v>
      </c>
      <c r="B224">
        <v>102</v>
      </c>
      <c r="C224" t="s">
        <v>20</v>
      </c>
      <c r="D224">
        <v>1137</v>
      </c>
    </row>
    <row r="225" spans="1:4" x14ac:dyDescent="0.35">
      <c r="A225" t="s">
        <v>14</v>
      </c>
      <c r="B225">
        <v>86</v>
      </c>
      <c r="C225" t="s">
        <v>20</v>
      </c>
      <c r="D225">
        <v>1152</v>
      </c>
    </row>
    <row r="226" spans="1:4" x14ac:dyDescent="0.35">
      <c r="A226" t="s">
        <v>14</v>
      </c>
      <c r="B226">
        <v>253</v>
      </c>
      <c r="C226" t="s">
        <v>20</v>
      </c>
      <c r="D226">
        <v>50</v>
      </c>
    </row>
    <row r="227" spans="1:4" x14ac:dyDescent="0.35">
      <c r="A227" t="s">
        <v>14</v>
      </c>
      <c r="B227">
        <v>157</v>
      </c>
      <c r="C227" t="s">
        <v>20</v>
      </c>
      <c r="D227">
        <v>3059</v>
      </c>
    </row>
    <row r="228" spans="1:4" x14ac:dyDescent="0.35">
      <c r="A228" t="s">
        <v>14</v>
      </c>
      <c r="B228">
        <v>183</v>
      </c>
      <c r="C228" t="s">
        <v>20</v>
      </c>
      <c r="D228">
        <v>34</v>
      </c>
    </row>
    <row r="229" spans="1:4" x14ac:dyDescent="0.35">
      <c r="A229" t="s">
        <v>14</v>
      </c>
      <c r="B229">
        <v>82</v>
      </c>
      <c r="C229" t="s">
        <v>20</v>
      </c>
      <c r="D229">
        <v>220</v>
      </c>
    </row>
    <row r="230" spans="1:4" x14ac:dyDescent="0.35">
      <c r="A230" t="s">
        <v>14</v>
      </c>
      <c r="B230">
        <v>1</v>
      </c>
      <c r="C230" t="s">
        <v>20</v>
      </c>
      <c r="D230">
        <v>1604</v>
      </c>
    </row>
    <row r="231" spans="1:4" x14ac:dyDescent="0.35">
      <c r="A231" t="s">
        <v>14</v>
      </c>
      <c r="B231">
        <v>1198</v>
      </c>
      <c r="C231" t="s">
        <v>20</v>
      </c>
      <c r="D231">
        <v>454</v>
      </c>
    </row>
    <row r="232" spans="1:4" x14ac:dyDescent="0.35">
      <c r="A232" t="s">
        <v>14</v>
      </c>
      <c r="B232">
        <v>648</v>
      </c>
      <c r="C232" t="s">
        <v>20</v>
      </c>
      <c r="D232">
        <v>123</v>
      </c>
    </row>
    <row r="233" spans="1:4" x14ac:dyDescent="0.35">
      <c r="A233" t="s">
        <v>14</v>
      </c>
      <c r="B233">
        <v>64</v>
      </c>
      <c r="C233" t="s">
        <v>20</v>
      </c>
      <c r="D233">
        <v>299</v>
      </c>
    </row>
    <row r="234" spans="1:4" x14ac:dyDescent="0.35">
      <c r="A234" t="s">
        <v>14</v>
      </c>
      <c r="B234">
        <v>62</v>
      </c>
      <c r="C234" t="s">
        <v>20</v>
      </c>
      <c r="D234">
        <v>2237</v>
      </c>
    </row>
    <row r="235" spans="1:4" x14ac:dyDescent="0.35">
      <c r="A235" t="s">
        <v>14</v>
      </c>
      <c r="B235">
        <v>750</v>
      </c>
      <c r="C235" t="s">
        <v>20</v>
      </c>
      <c r="D235">
        <v>645</v>
      </c>
    </row>
    <row r="236" spans="1:4" x14ac:dyDescent="0.35">
      <c r="A236" t="s">
        <v>14</v>
      </c>
      <c r="B236">
        <v>105</v>
      </c>
      <c r="C236" t="s">
        <v>20</v>
      </c>
      <c r="D236">
        <v>484</v>
      </c>
    </row>
    <row r="237" spans="1:4" x14ac:dyDescent="0.35">
      <c r="A237" t="s">
        <v>14</v>
      </c>
      <c r="B237">
        <v>2604</v>
      </c>
      <c r="C237" t="s">
        <v>20</v>
      </c>
      <c r="D237">
        <v>154</v>
      </c>
    </row>
    <row r="238" spans="1:4" x14ac:dyDescent="0.35">
      <c r="A238" t="s">
        <v>14</v>
      </c>
      <c r="B238">
        <v>65</v>
      </c>
      <c r="C238" t="s">
        <v>20</v>
      </c>
      <c r="D238">
        <v>82</v>
      </c>
    </row>
    <row r="239" spans="1:4" x14ac:dyDescent="0.35">
      <c r="A239" t="s">
        <v>14</v>
      </c>
      <c r="B239">
        <v>94</v>
      </c>
      <c r="C239" t="s">
        <v>20</v>
      </c>
      <c r="D239">
        <v>134</v>
      </c>
    </row>
    <row r="240" spans="1:4" x14ac:dyDescent="0.35">
      <c r="A240" t="s">
        <v>14</v>
      </c>
      <c r="B240">
        <v>257</v>
      </c>
      <c r="C240" t="s">
        <v>20</v>
      </c>
      <c r="D240">
        <v>5203</v>
      </c>
    </row>
    <row r="241" spans="1:4" x14ac:dyDescent="0.35">
      <c r="A241" t="s">
        <v>14</v>
      </c>
      <c r="B241">
        <v>2928</v>
      </c>
      <c r="C241" t="s">
        <v>20</v>
      </c>
      <c r="D241">
        <v>94</v>
      </c>
    </row>
    <row r="242" spans="1:4" x14ac:dyDescent="0.35">
      <c r="A242" t="s">
        <v>14</v>
      </c>
      <c r="B242">
        <v>4697</v>
      </c>
      <c r="C242" t="s">
        <v>20</v>
      </c>
      <c r="D242">
        <v>205</v>
      </c>
    </row>
    <row r="243" spans="1:4" x14ac:dyDescent="0.35">
      <c r="A243" t="s">
        <v>14</v>
      </c>
      <c r="B243">
        <v>2915</v>
      </c>
      <c r="C243" t="s">
        <v>20</v>
      </c>
      <c r="D243">
        <v>92</v>
      </c>
    </row>
    <row r="244" spans="1:4" x14ac:dyDescent="0.35">
      <c r="A244" t="s">
        <v>14</v>
      </c>
      <c r="B244">
        <v>18</v>
      </c>
      <c r="C244" t="s">
        <v>20</v>
      </c>
      <c r="D244">
        <v>219</v>
      </c>
    </row>
    <row r="245" spans="1:4" x14ac:dyDescent="0.35">
      <c r="A245" t="s">
        <v>14</v>
      </c>
      <c r="B245">
        <v>602</v>
      </c>
      <c r="C245" t="s">
        <v>20</v>
      </c>
      <c r="D245">
        <v>2526</v>
      </c>
    </row>
    <row r="246" spans="1:4" x14ac:dyDescent="0.35">
      <c r="A246" t="s">
        <v>14</v>
      </c>
      <c r="B246">
        <v>1</v>
      </c>
      <c r="C246" t="s">
        <v>20</v>
      </c>
      <c r="D246">
        <v>94</v>
      </c>
    </row>
    <row r="247" spans="1:4" x14ac:dyDescent="0.35">
      <c r="A247" t="s">
        <v>14</v>
      </c>
      <c r="B247">
        <v>3868</v>
      </c>
      <c r="C247" t="s">
        <v>20</v>
      </c>
      <c r="D247">
        <v>1713</v>
      </c>
    </row>
    <row r="248" spans="1:4" x14ac:dyDescent="0.35">
      <c r="A248" t="s">
        <v>14</v>
      </c>
      <c r="B248">
        <v>504</v>
      </c>
      <c r="C248" t="s">
        <v>20</v>
      </c>
      <c r="D248">
        <v>249</v>
      </c>
    </row>
    <row r="249" spans="1:4" x14ac:dyDescent="0.35">
      <c r="A249" t="s">
        <v>14</v>
      </c>
      <c r="B249">
        <v>14</v>
      </c>
      <c r="C249" t="s">
        <v>20</v>
      </c>
      <c r="D249">
        <v>192</v>
      </c>
    </row>
    <row r="250" spans="1:4" x14ac:dyDescent="0.35">
      <c r="A250" t="s">
        <v>14</v>
      </c>
      <c r="B250">
        <v>750</v>
      </c>
      <c r="C250" t="s">
        <v>20</v>
      </c>
      <c r="D250">
        <v>247</v>
      </c>
    </row>
    <row r="251" spans="1:4" x14ac:dyDescent="0.35">
      <c r="A251" t="s">
        <v>14</v>
      </c>
      <c r="B251">
        <v>77</v>
      </c>
      <c r="C251" t="s">
        <v>20</v>
      </c>
      <c r="D251">
        <v>2293</v>
      </c>
    </row>
    <row r="252" spans="1:4" x14ac:dyDescent="0.35">
      <c r="A252" t="s">
        <v>14</v>
      </c>
      <c r="B252">
        <v>752</v>
      </c>
      <c r="C252" t="s">
        <v>20</v>
      </c>
      <c r="D252">
        <v>3131</v>
      </c>
    </row>
    <row r="253" spans="1:4" x14ac:dyDescent="0.35">
      <c r="A253" t="s">
        <v>14</v>
      </c>
      <c r="B253">
        <v>131</v>
      </c>
      <c r="C253" t="s">
        <v>20</v>
      </c>
      <c r="D253">
        <v>143</v>
      </c>
    </row>
    <row r="254" spans="1:4" x14ac:dyDescent="0.35">
      <c r="A254" t="s">
        <v>14</v>
      </c>
      <c r="B254">
        <v>87</v>
      </c>
      <c r="C254" t="s">
        <v>20</v>
      </c>
      <c r="D254">
        <v>296</v>
      </c>
    </row>
    <row r="255" spans="1:4" x14ac:dyDescent="0.35">
      <c r="A255" t="s">
        <v>14</v>
      </c>
      <c r="B255">
        <v>1063</v>
      </c>
      <c r="C255" t="s">
        <v>20</v>
      </c>
      <c r="D255">
        <v>170</v>
      </c>
    </row>
    <row r="256" spans="1:4" x14ac:dyDescent="0.35">
      <c r="A256" t="s">
        <v>14</v>
      </c>
      <c r="B256">
        <v>76</v>
      </c>
      <c r="C256" t="s">
        <v>20</v>
      </c>
      <c r="D256">
        <v>86</v>
      </c>
    </row>
    <row r="257" spans="1:4" x14ac:dyDescent="0.35">
      <c r="A257" t="s">
        <v>14</v>
      </c>
      <c r="B257">
        <v>4428</v>
      </c>
      <c r="C257" t="s">
        <v>20</v>
      </c>
      <c r="D257">
        <v>6286</v>
      </c>
    </row>
    <row r="258" spans="1:4" x14ac:dyDescent="0.35">
      <c r="A258" t="s">
        <v>14</v>
      </c>
      <c r="B258">
        <v>58</v>
      </c>
      <c r="C258" t="s">
        <v>20</v>
      </c>
      <c r="D258">
        <v>3727</v>
      </c>
    </row>
    <row r="259" spans="1:4" x14ac:dyDescent="0.35">
      <c r="A259" t="s">
        <v>14</v>
      </c>
      <c r="B259">
        <v>111</v>
      </c>
      <c r="C259" t="s">
        <v>20</v>
      </c>
      <c r="D259">
        <v>1605</v>
      </c>
    </row>
    <row r="260" spans="1:4" x14ac:dyDescent="0.35">
      <c r="A260" t="s">
        <v>14</v>
      </c>
      <c r="B260">
        <v>2955</v>
      </c>
      <c r="C260" t="s">
        <v>20</v>
      </c>
      <c r="D260">
        <v>2120</v>
      </c>
    </row>
    <row r="261" spans="1:4" x14ac:dyDescent="0.35">
      <c r="A261" t="s">
        <v>14</v>
      </c>
      <c r="B261">
        <v>1657</v>
      </c>
      <c r="C261" t="s">
        <v>20</v>
      </c>
      <c r="D261">
        <v>50</v>
      </c>
    </row>
    <row r="262" spans="1:4" x14ac:dyDescent="0.35">
      <c r="A262" t="s">
        <v>14</v>
      </c>
      <c r="B262">
        <v>926</v>
      </c>
      <c r="C262" t="s">
        <v>20</v>
      </c>
      <c r="D262">
        <v>2080</v>
      </c>
    </row>
    <row r="263" spans="1:4" x14ac:dyDescent="0.35">
      <c r="A263" t="s">
        <v>14</v>
      </c>
      <c r="B263">
        <v>77</v>
      </c>
      <c r="C263" t="s">
        <v>20</v>
      </c>
      <c r="D263">
        <v>2105</v>
      </c>
    </row>
    <row r="264" spans="1:4" x14ac:dyDescent="0.35">
      <c r="A264" t="s">
        <v>14</v>
      </c>
      <c r="B264">
        <v>1748</v>
      </c>
      <c r="C264" t="s">
        <v>20</v>
      </c>
      <c r="D264">
        <v>2436</v>
      </c>
    </row>
    <row r="265" spans="1:4" x14ac:dyDescent="0.35">
      <c r="A265" t="s">
        <v>14</v>
      </c>
      <c r="B265">
        <v>79</v>
      </c>
      <c r="C265" t="s">
        <v>20</v>
      </c>
      <c r="D265">
        <v>80</v>
      </c>
    </row>
    <row r="266" spans="1:4" x14ac:dyDescent="0.35">
      <c r="A266" t="s">
        <v>14</v>
      </c>
      <c r="B266">
        <v>889</v>
      </c>
      <c r="C266" t="s">
        <v>20</v>
      </c>
      <c r="D266">
        <v>42</v>
      </c>
    </row>
    <row r="267" spans="1:4" x14ac:dyDescent="0.35">
      <c r="A267" t="s">
        <v>14</v>
      </c>
      <c r="B267">
        <v>56</v>
      </c>
      <c r="C267" t="s">
        <v>20</v>
      </c>
      <c r="D267">
        <v>139</v>
      </c>
    </row>
    <row r="268" spans="1:4" x14ac:dyDescent="0.35">
      <c r="A268" t="s">
        <v>14</v>
      </c>
      <c r="B268">
        <v>1</v>
      </c>
      <c r="C268" t="s">
        <v>20</v>
      </c>
      <c r="D268">
        <v>159</v>
      </c>
    </row>
    <row r="269" spans="1:4" x14ac:dyDescent="0.35">
      <c r="A269" t="s">
        <v>14</v>
      </c>
      <c r="B269">
        <v>83</v>
      </c>
      <c r="C269" t="s">
        <v>20</v>
      </c>
      <c r="D269">
        <v>381</v>
      </c>
    </row>
    <row r="270" spans="1:4" x14ac:dyDescent="0.35">
      <c r="A270" t="s">
        <v>14</v>
      </c>
      <c r="B270">
        <v>2025</v>
      </c>
      <c r="C270" t="s">
        <v>20</v>
      </c>
      <c r="D270">
        <v>194</v>
      </c>
    </row>
    <row r="271" spans="1:4" x14ac:dyDescent="0.35">
      <c r="A271" t="s">
        <v>14</v>
      </c>
      <c r="B271">
        <v>14</v>
      </c>
      <c r="C271" t="s">
        <v>20</v>
      </c>
      <c r="D271">
        <v>106</v>
      </c>
    </row>
    <row r="272" spans="1:4" x14ac:dyDescent="0.35">
      <c r="A272" t="s">
        <v>14</v>
      </c>
      <c r="B272">
        <v>656</v>
      </c>
      <c r="C272" t="s">
        <v>20</v>
      </c>
      <c r="D272">
        <v>142</v>
      </c>
    </row>
    <row r="273" spans="1:4" x14ac:dyDescent="0.35">
      <c r="A273" t="s">
        <v>14</v>
      </c>
      <c r="B273">
        <v>1596</v>
      </c>
      <c r="C273" t="s">
        <v>20</v>
      </c>
      <c r="D273">
        <v>211</v>
      </c>
    </row>
    <row r="274" spans="1:4" x14ac:dyDescent="0.35">
      <c r="A274" t="s">
        <v>14</v>
      </c>
      <c r="B274">
        <v>10</v>
      </c>
      <c r="C274" t="s">
        <v>20</v>
      </c>
      <c r="D274">
        <v>2756</v>
      </c>
    </row>
    <row r="275" spans="1:4" x14ac:dyDescent="0.35">
      <c r="A275" t="s">
        <v>14</v>
      </c>
      <c r="B275">
        <v>1121</v>
      </c>
      <c r="C275" t="s">
        <v>20</v>
      </c>
      <c r="D275">
        <v>173</v>
      </c>
    </row>
    <row r="276" spans="1:4" x14ac:dyDescent="0.35">
      <c r="A276" t="s">
        <v>14</v>
      </c>
      <c r="B276">
        <v>15</v>
      </c>
      <c r="C276" t="s">
        <v>20</v>
      </c>
      <c r="D276">
        <v>87</v>
      </c>
    </row>
    <row r="277" spans="1:4" x14ac:dyDescent="0.35">
      <c r="A277" t="s">
        <v>14</v>
      </c>
      <c r="B277">
        <v>191</v>
      </c>
      <c r="C277" t="s">
        <v>20</v>
      </c>
      <c r="D277">
        <v>1572</v>
      </c>
    </row>
    <row r="278" spans="1:4" x14ac:dyDescent="0.35">
      <c r="A278" t="s">
        <v>14</v>
      </c>
      <c r="B278">
        <v>16</v>
      </c>
      <c r="C278" t="s">
        <v>20</v>
      </c>
      <c r="D278">
        <v>2346</v>
      </c>
    </row>
    <row r="279" spans="1:4" x14ac:dyDescent="0.35">
      <c r="A279" t="s">
        <v>14</v>
      </c>
      <c r="B279">
        <v>17</v>
      </c>
      <c r="C279" t="s">
        <v>20</v>
      </c>
      <c r="D279">
        <v>115</v>
      </c>
    </row>
    <row r="280" spans="1:4" x14ac:dyDescent="0.35">
      <c r="A280" t="s">
        <v>14</v>
      </c>
      <c r="B280">
        <v>34</v>
      </c>
      <c r="C280" t="s">
        <v>20</v>
      </c>
      <c r="D280">
        <v>85</v>
      </c>
    </row>
    <row r="281" spans="1:4" x14ac:dyDescent="0.35">
      <c r="A281" t="s">
        <v>14</v>
      </c>
      <c r="B281">
        <v>1</v>
      </c>
      <c r="C281" t="s">
        <v>20</v>
      </c>
      <c r="D281">
        <v>144</v>
      </c>
    </row>
    <row r="282" spans="1:4" x14ac:dyDescent="0.35">
      <c r="A282" t="s">
        <v>14</v>
      </c>
      <c r="B282">
        <v>1274</v>
      </c>
      <c r="C282" t="s">
        <v>20</v>
      </c>
      <c r="D282">
        <v>2443</v>
      </c>
    </row>
    <row r="283" spans="1:4" x14ac:dyDescent="0.35">
      <c r="A283" t="s">
        <v>14</v>
      </c>
      <c r="B283">
        <v>210</v>
      </c>
      <c r="C283" t="s">
        <v>20</v>
      </c>
      <c r="D283">
        <v>64</v>
      </c>
    </row>
    <row r="284" spans="1:4" x14ac:dyDescent="0.35">
      <c r="A284" t="s">
        <v>14</v>
      </c>
      <c r="B284">
        <v>248</v>
      </c>
      <c r="C284" t="s">
        <v>20</v>
      </c>
      <c r="D284">
        <v>268</v>
      </c>
    </row>
    <row r="285" spans="1:4" x14ac:dyDescent="0.35">
      <c r="A285" t="s">
        <v>14</v>
      </c>
      <c r="B285">
        <v>513</v>
      </c>
      <c r="C285" t="s">
        <v>20</v>
      </c>
      <c r="D285">
        <v>195</v>
      </c>
    </row>
    <row r="286" spans="1:4" x14ac:dyDescent="0.35">
      <c r="A286" t="s">
        <v>14</v>
      </c>
      <c r="B286">
        <v>3410</v>
      </c>
      <c r="C286" t="s">
        <v>20</v>
      </c>
      <c r="D286">
        <v>186</v>
      </c>
    </row>
    <row r="287" spans="1:4" x14ac:dyDescent="0.35">
      <c r="A287" t="s">
        <v>14</v>
      </c>
      <c r="B287">
        <v>10</v>
      </c>
      <c r="C287" t="s">
        <v>20</v>
      </c>
      <c r="D287">
        <v>460</v>
      </c>
    </row>
    <row r="288" spans="1:4" x14ac:dyDescent="0.35">
      <c r="A288" t="s">
        <v>14</v>
      </c>
      <c r="B288">
        <v>2201</v>
      </c>
      <c r="C288" t="s">
        <v>20</v>
      </c>
      <c r="D288">
        <v>2528</v>
      </c>
    </row>
    <row r="289" spans="1:4" x14ac:dyDescent="0.35">
      <c r="A289" t="s">
        <v>14</v>
      </c>
      <c r="B289">
        <v>676</v>
      </c>
      <c r="C289" t="s">
        <v>20</v>
      </c>
      <c r="D289">
        <v>3657</v>
      </c>
    </row>
    <row r="290" spans="1:4" x14ac:dyDescent="0.35">
      <c r="A290" t="s">
        <v>14</v>
      </c>
      <c r="B290">
        <v>831</v>
      </c>
      <c r="C290" t="s">
        <v>20</v>
      </c>
      <c r="D290">
        <v>131</v>
      </c>
    </row>
    <row r="291" spans="1:4" x14ac:dyDescent="0.35">
      <c r="A291" t="s">
        <v>14</v>
      </c>
      <c r="B291">
        <v>859</v>
      </c>
      <c r="C291" t="s">
        <v>20</v>
      </c>
      <c r="D291">
        <v>239</v>
      </c>
    </row>
    <row r="292" spans="1:4" x14ac:dyDescent="0.35">
      <c r="A292" t="s">
        <v>14</v>
      </c>
      <c r="B292">
        <v>45</v>
      </c>
      <c r="C292" t="s">
        <v>20</v>
      </c>
      <c r="D292">
        <v>78</v>
      </c>
    </row>
    <row r="293" spans="1:4" x14ac:dyDescent="0.35">
      <c r="A293" t="s">
        <v>14</v>
      </c>
      <c r="B293">
        <v>6</v>
      </c>
      <c r="C293" t="s">
        <v>20</v>
      </c>
      <c r="D293">
        <v>1773</v>
      </c>
    </row>
    <row r="294" spans="1:4" x14ac:dyDescent="0.35">
      <c r="A294" t="s">
        <v>14</v>
      </c>
      <c r="B294">
        <v>7</v>
      </c>
      <c r="C294" t="s">
        <v>20</v>
      </c>
      <c r="D294">
        <v>32</v>
      </c>
    </row>
    <row r="295" spans="1:4" x14ac:dyDescent="0.35">
      <c r="A295" t="s">
        <v>14</v>
      </c>
      <c r="B295">
        <v>31</v>
      </c>
      <c r="C295" t="s">
        <v>20</v>
      </c>
      <c r="D295">
        <v>369</v>
      </c>
    </row>
    <row r="296" spans="1:4" x14ac:dyDescent="0.35">
      <c r="A296" t="s">
        <v>14</v>
      </c>
      <c r="B296">
        <v>78</v>
      </c>
      <c r="C296" t="s">
        <v>20</v>
      </c>
      <c r="D296">
        <v>89</v>
      </c>
    </row>
    <row r="297" spans="1:4" x14ac:dyDescent="0.35">
      <c r="A297" t="s">
        <v>14</v>
      </c>
      <c r="B297">
        <v>1225</v>
      </c>
      <c r="C297" t="s">
        <v>20</v>
      </c>
      <c r="D297">
        <v>147</v>
      </c>
    </row>
    <row r="298" spans="1:4" x14ac:dyDescent="0.35">
      <c r="A298" t="s">
        <v>14</v>
      </c>
      <c r="B298">
        <v>1</v>
      </c>
      <c r="C298" t="s">
        <v>20</v>
      </c>
      <c r="D298">
        <v>126</v>
      </c>
    </row>
    <row r="299" spans="1:4" x14ac:dyDescent="0.35">
      <c r="A299" t="s">
        <v>14</v>
      </c>
      <c r="B299">
        <v>67</v>
      </c>
      <c r="C299" t="s">
        <v>20</v>
      </c>
      <c r="D299">
        <v>2218</v>
      </c>
    </row>
    <row r="300" spans="1:4" x14ac:dyDescent="0.35">
      <c r="A300" t="s">
        <v>14</v>
      </c>
      <c r="B300">
        <v>19</v>
      </c>
      <c r="C300" t="s">
        <v>20</v>
      </c>
      <c r="D300">
        <v>202</v>
      </c>
    </row>
    <row r="301" spans="1:4" x14ac:dyDescent="0.35">
      <c r="A301" t="s">
        <v>14</v>
      </c>
      <c r="B301">
        <v>2108</v>
      </c>
      <c r="C301" t="s">
        <v>20</v>
      </c>
      <c r="D301">
        <v>140</v>
      </c>
    </row>
    <row r="302" spans="1:4" x14ac:dyDescent="0.35">
      <c r="A302" t="s">
        <v>14</v>
      </c>
      <c r="B302">
        <v>679</v>
      </c>
      <c r="C302" t="s">
        <v>20</v>
      </c>
      <c r="D302">
        <v>1052</v>
      </c>
    </row>
    <row r="303" spans="1:4" x14ac:dyDescent="0.35">
      <c r="A303" t="s">
        <v>14</v>
      </c>
      <c r="B303">
        <v>36</v>
      </c>
      <c r="C303" t="s">
        <v>20</v>
      </c>
      <c r="D303">
        <v>247</v>
      </c>
    </row>
    <row r="304" spans="1:4" x14ac:dyDescent="0.35">
      <c r="A304" t="s">
        <v>14</v>
      </c>
      <c r="B304">
        <v>47</v>
      </c>
      <c r="C304" t="s">
        <v>20</v>
      </c>
      <c r="D304">
        <v>84</v>
      </c>
    </row>
    <row r="305" spans="1:4" x14ac:dyDescent="0.35">
      <c r="A305" t="s">
        <v>14</v>
      </c>
      <c r="B305">
        <v>70</v>
      </c>
      <c r="C305" t="s">
        <v>20</v>
      </c>
      <c r="D305">
        <v>88</v>
      </c>
    </row>
    <row r="306" spans="1:4" x14ac:dyDescent="0.35">
      <c r="A306" t="s">
        <v>14</v>
      </c>
      <c r="B306">
        <v>154</v>
      </c>
      <c r="C306" t="s">
        <v>20</v>
      </c>
      <c r="D306">
        <v>156</v>
      </c>
    </row>
    <row r="307" spans="1:4" x14ac:dyDescent="0.35">
      <c r="A307" t="s">
        <v>14</v>
      </c>
      <c r="B307">
        <v>22</v>
      </c>
      <c r="C307" t="s">
        <v>20</v>
      </c>
      <c r="D307">
        <v>2985</v>
      </c>
    </row>
    <row r="308" spans="1:4" x14ac:dyDescent="0.35">
      <c r="A308" t="s">
        <v>14</v>
      </c>
      <c r="B308">
        <v>1758</v>
      </c>
      <c r="C308" t="s">
        <v>20</v>
      </c>
      <c r="D308">
        <v>762</v>
      </c>
    </row>
    <row r="309" spans="1:4" x14ac:dyDescent="0.35">
      <c r="A309" t="s">
        <v>14</v>
      </c>
      <c r="B309">
        <v>94</v>
      </c>
      <c r="C309" t="s">
        <v>20</v>
      </c>
      <c r="D309">
        <v>554</v>
      </c>
    </row>
    <row r="310" spans="1:4" x14ac:dyDescent="0.35">
      <c r="A310" t="s">
        <v>14</v>
      </c>
      <c r="B310">
        <v>33</v>
      </c>
      <c r="C310" t="s">
        <v>20</v>
      </c>
      <c r="D310">
        <v>135</v>
      </c>
    </row>
    <row r="311" spans="1:4" x14ac:dyDescent="0.35">
      <c r="A311" t="s">
        <v>14</v>
      </c>
      <c r="B311">
        <v>1</v>
      </c>
      <c r="C311" t="s">
        <v>20</v>
      </c>
      <c r="D311">
        <v>122</v>
      </c>
    </row>
    <row r="312" spans="1:4" x14ac:dyDescent="0.35">
      <c r="A312" t="s">
        <v>14</v>
      </c>
      <c r="B312">
        <v>31</v>
      </c>
      <c r="C312" t="s">
        <v>20</v>
      </c>
      <c r="D312">
        <v>221</v>
      </c>
    </row>
    <row r="313" spans="1:4" x14ac:dyDescent="0.35">
      <c r="A313" t="s">
        <v>14</v>
      </c>
      <c r="B313">
        <v>35</v>
      </c>
      <c r="C313" t="s">
        <v>20</v>
      </c>
      <c r="D313">
        <v>126</v>
      </c>
    </row>
    <row r="314" spans="1:4" x14ac:dyDescent="0.35">
      <c r="A314" t="s">
        <v>14</v>
      </c>
      <c r="B314">
        <v>63</v>
      </c>
      <c r="C314" t="s">
        <v>20</v>
      </c>
      <c r="D314">
        <v>1022</v>
      </c>
    </row>
    <row r="315" spans="1:4" x14ac:dyDescent="0.35">
      <c r="A315" t="s">
        <v>14</v>
      </c>
      <c r="B315">
        <v>526</v>
      </c>
      <c r="C315" t="s">
        <v>20</v>
      </c>
      <c r="D315">
        <v>3177</v>
      </c>
    </row>
    <row r="316" spans="1:4" x14ac:dyDescent="0.35">
      <c r="A316" t="s">
        <v>14</v>
      </c>
      <c r="B316">
        <v>121</v>
      </c>
      <c r="C316" t="s">
        <v>20</v>
      </c>
      <c r="D316">
        <v>198</v>
      </c>
    </row>
    <row r="317" spans="1:4" x14ac:dyDescent="0.35">
      <c r="A317" t="s">
        <v>14</v>
      </c>
      <c r="B317">
        <v>67</v>
      </c>
      <c r="C317" t="s">
        <v>20</v>
      </c>
      <c r="D317">
        <v>85</v>
      </c>
    </row>
    <row r="318" spans="1:4" x14ac:dyDescent="0.35">
      <c r="A318" t="s">
        <v>14</v>
      </c>
      <c r="B318">
        <v>57</v>
      </c>
      <c r="C318" t="s">
        <v>20</v>
      </c>
      <c r="D318">
        <v>3596</v>
      </c>
    </row>
    <row r="319" spans="1:4" x14ac:dyDescent="0.35">
      <c r="A319" t="s">
        <v>14</v>
      </c>
      <c r="B319">
        <v>1229</v>
      </c>
      <c r="C319" t="s">
        <v>20</v>
      </c>
      <c r="D319">
        <v>244</v>
      </c>
    </row>
    <row r="320" spans="1:4" x14ac:dyDescent="0.35">
      <c r="A320" t="s">
        <v>14</v>
      </c>
      <c r="B320">
        <v>12</v>
      </c>
      <c r="C320" t="s">
        <v>20</v>
      </c>
      <c r="D320">
        <v>5180</v>
      </c>
    </row>
    <row r="321" spans="1:4" x14ac:dyDescent="0.35">
      <c r="A321" t="s">
        <v>14</v>
      </c>
      <c r="B321">
        <v>452</v>
      </c>
      <c r="C321" t="s">
        <v>20</v>
      </c>
      <c r="D321">
        <v>589</v>
      </c>
    </row>
    <row r="322" spans="1:4" x14ac:dyDescent="0.35">
      <c r="A322" t="s">
        <v>14</v>
      </c>
      <c r="B322">
        <v>1886</v>
      </c>
      <c r="C322" t="s">
        <v>20</v>
      </c>
      <c r="D322">
        <v>2725</v>
      </c>
    </row>
    <row r="323" spans="1:4" x14ac:dyDescent="0.35">
      <c r="A323" t="s">
        <v>14</v>
      </c>
      <c r="B323">
        <v>1825</v>
      </c>
      <c r="C323" t="s">
        <v>20</v>
      </c>
      <c r="D323">
        <v>300</v>
      </c>
    </row>
    <row r="324" spans="1:4" x14ac:dyDescent="0.35">
      <c r="A324" t="s">
        <v>14</v>
      </c>
      <c r="B324">
        <v>31</v>
      </c>
      <c r="C324" t="s">
        <v>20</v>
      </c>
      <c r="D324">
        <v>144</v>
      </c>
    </row>
    <row r="325" spans="1:4" x14ac:dyDescent="0.35">
      <c r="A325" t="s">
        <v>14</v>
      </c>
      <c r="B325">
        <v>107</v>
      </c>
      <c r="C325" t="s">
        <v>20</v>
      </c>
      <c r="D325">
        <v>87</v>
      </c>
    </row>
    <row r="326" spans="1:4" x14ac:dyDescent="0.35">
      <c r="A326" t="s">
        <v>14</v>
      </c>
      <c r="B326">
        <v>27</v>
      </c>
      <c r="C326" t="s">
        <v>20</v>
      </c>
      <c r="D326">
        <v>3116</v>
      </c>
    </row>
    <row r="327" spans="1:4" x14ac:dyDescent="0.35">
      <c r="A327" t="s">
        <v>14</v>
      </c>
      <c r="B327">
        <v>1221</v>
      </c>
      <c r="C327" t="s">
        <v>20</v>
      </c>
      <c r="D327">
        <v>909</v>
      </c>
    </row>
    <row r="328" spans="1:4" x14ac:dyDescent="0.35">
      <c r="A328" t="s">
        <v>14</v>
      </c>
      <c r="B328">
        <v>1</v>
      </c>
      <c r="C328" t="s">
        <v>20</v>
      </c>
      <c r="D328">
        <v>1613</v>
      </c>
    </row>
    <row r="329" spans="1:4" x14ac:dyDescent="0.35">
      <c r="A329" t="s">
        <v>14</v>
      </c>
      <c r="B329">
        <v>16</v>
      </c>
      <c r="C329" t="s">
        <v>20</v>
      </c>
      <c r="D329">
        <v>136</v>
      </c>
    </row>
    <row r="330" spans="1:4" x14ac:dyDescent="0.35">
      <c r="A330" t="s">
        <v>14</v>
      </c>
      <c r="B330">
        <v>41</v>
      </c>
      <c r="C330" t="s">
        <v>20</v>
      </c>
      <c r="D330">
        <v>130</v>
      </c>
    </row>
    <row r="331" spans="1:4" x14ac:dyDescent="0.35">
      <c r="A331" t="s">
        <v>14</v>
      </c>
      <c r="B331">
        <v>523</v>
      </c>
      <c r="C331" t="s">
        <v>20</v>
      </c>
      <c r="D331">
        <v>102</v>
      </c>
    </row>
    <row r="332" spans="1:4" x14ac:dyDescent="0.35">
      <c r="A332" t="s">
        <v>14</v>
      </c>
      <c r="B332">
        <v>141</v>
      </c>
      <c r="C332" t="s">
        <v>20</v>
      </c>
      <c r="D332">
        <v>4006</v>
      </c>
    </row>
    <row r="333" spans="1:4" x14ac:dyDescent="0.35">
      <c r="A333" t="s">
        <v>14</v>
      </c>
      <c r="B333">
        <v>52</v>
      </c>
      <c r="C333" t="s">
        <v>20</v>
      </c>
      <c r="D333">
        <v>1629</v>
      </c>
    </row>
    <row r="334" spans="1:4" x14ac:dyDescent="0.35">
      <c r="A334" t="s">
        <v>14</v>
      </c>
      <c r="B334">
        <v>225</v>
      </c>
      <c r="C334" t="s">
        <v>20</v>
      </c>
      <c r="D334">
        <v>2188</v>
      </c>
    </row>
    <row r="335" spans="1:4" x14ac:dyDescent="0.35">
      <c r="A335" t="s">
        <v>14</v>
      </c>
      <c r="B335">
        <v>38</v>
      </c>
      <c r="C335" t="s">
        <v>20</v>
      </c>
      <c r="D335">
        <v>2409</v>
      </c>
    </row>
    <row r="336" spans="1:4" x14ac:dyDescent="0.35">
      <c r="A336" t="s">
        <v>14</v>
      </c>
      <c r="B336">
        <v>15</v>
      </c>
      <c r="C336" t="s">
        <v>20</v>
      </c>
      <c r="D336">
        <v>194</v>
      </c>
    </row>
    <row r="337" spans="1:4" x14ac:dyDescent="0.35">
      <c r="A337" t="s">
        <v>14</v>
      </c>
      <c r="B337">
        <v>37</v>
      </c>
      <c r="C337" t="s">
        <v>20</v>
      </c>
      <c r="D337">
        <v>1140</v>
      </c>
    </row>
    <row r="338" spans="1:4" x14ac:dyDescent="0.35">
      <c r="A338" t="s">
        <v>14</v>
      </c>
      <c r="B338">
        <v>112</v>
      </c>
      <c r="C338" t="s">
        <v>20</v>
      </c>
      <c r="D338">
        <v>102</v>
      </c>
    </row>
    <row r="339" spans="1:4" x14ac:dyDescent="0.35">
      <c r="A339" t="s">
        <v>14</v>
      </c>
      <c r="B339">
        <v>21</v>
      </c>
      <c r="C339" t="s">
        <v>20</v>
      </c>
      <c r="D339">
        <v>2857</v>
      </c>
    </row>
    <row r="340" spans="1:4" x14ac:dyDescent="0.35">
      <c r="A340" t="s">
        <v>14</v>
      </c>
      <c r="B340">
        <v>67</v>
      </c>
      <c r="C340" t="s">
        <v>20</v>
      </c>
      <c r="D340">
        <v>107</v>
      </c>
    </row>
    <row r="341" spans="1:4" x14ac:dyDescent="0.35">
      <c r="A341" t="s">
        <v>14</v>
      </c>
      <c r="B341">
        <v>78</v>
      </c>
      <c r="C341" t="s">
        <v>20</v>
      </c>
      <c r="D341">
        <v>160</v>
      </c>
    </row>
    <row r="342" spans="1:4" x14ac:dyDescent="0.35">
      <c r="A342" t="s">
        <v>14</v>
      </c>
      <c r="B342">
        <v>67</v>
      </c>
      <c r="C342" t="s">
        <v>20</v>
      </c>
      <c r="D342">
        <v>2230</v>
      </c>
    </row>
    <row r="343" spans="1:4" x14ac:dyDescent="0.35">
      <c r="A343" t="s">
        <v>14</v>
      </c>
      <c r="B343">
        <v>263</v>
      </c>
      <c r="C343" t="s">
        <v>20</v>
      </c>
      <c r="D343">
        <v>316</v>
      </c>
    </row>
    <row r="344" spans="1:4" x14ac:dyDescent="0.35">
      <c r="A344" t="s">
        <v>14</v>
      </c>
      <c r="B344">
        <v>1691</v>
      </c>
      <c r="C344" t="s">
        <v>20</v>
      </c>
      <c r="D344">
        <v>117</v>
      </c>
    </row>
    <row r="345" spans="1:4" x14ac:dyDescent="0.35">
      <c r="A345" t="s">
        <v>14</v>
      </c>
      <c r="B345">
        <v>181</v>
      </c>
      <c r="C345" t="s">
        <v>20</v>
      </c>
      <c r="D345">
        <v>6406</v>
      </c>
    </row>
    <row r="346" spans="1:4" x14ac:dyDescent="0.35">
      <c r="A346" t="s">
        <v>14</v>
      </c>
      <c r="B346">
        <v>13</v>
      </c>
      <c r="C346" t="s">
        <v>20</v>
      </c>
      <c r="D346">
        <v>192</v>
      </c>
    </row>
    <row r="347" spans="1:4" x14ac:dyDescent="0.35">
      <c r="A347" t="s">
        <v>14</v>
      </c>
      <c r="B347">
        <v>1</v>
      </c>
      <c r="C347" t="s">
        <v>20</v>
      </c>
      <c r="D347">
        <v>26</v>
      </c>
    </row>
    <row r="348" spans="1:4" x14ac:dyDescent="0.35">
      <c r="A348" t="s">
        <v>14</v>
      </c>
      <c r="B348">
        <v>21</v>
      </c>
      <c r="C348" t="s">
        <v>20</v>
      </c>
      <c r="D348">
        <v>723</v>
      </c>
    </row>
    <row r="349" spans="1:4" x14ac:dyDescent="0.35">
      <c r="A349" t="s">
        <v>14</v>
      </c>
      <c r="B349">
        <v>830</v>
      </c>
      <c r="C349" t="s">
        <v>20</v>
      </c>
      <c r="D349">
        <v>170</v>
      </c>
    </row>
    <row r="350" spans="1:4" x14ac:dyDescent="0.35">
      <c r="A350" t="s">
        <v>14</v>
      </c>
      <c r="B350">
        <v>130</v>
      </c>
      <c r="C350" t="s">
        <v>20</v>
      </c>
      <c r="D350">
        <v>238</v>
      </c>
    </row>
    <row r="351" spans="1:4" x14ac:dyDescent="0.35">
      <c r="A351" t="s">
        <v>14</v>
      </c>
      <c r="B351">
        <v>55</v>
      </c>
      <c r="C351" t="s">
        <v>20</v>
      </c>
      <c r="D351">
        <v>55</v>
      </c>
    </row>
    <row r="352" spans="1:4" x14ac:dyDescent="0.35">
      <c r="A352" t="s">
        <v>14</v>
      </c>
      <c r="B352">
        <v>114</v>
      </c>
      <c r="C352" t="s">
        <v>20</v>
      </c>
      <c r="D352">
        <v>128</v>
      </c>
    </row>
    <row r="353" spans="1:4" x14ac:dyDescent="0.35">
      <c r="A353" t="s">
        <v>14</v>
      </c>
      <c r="B353">
        <v>594</v>
      </c>
      <c r="C353" t="s">
        <v>20</v>
      </c>
      <c r="D353">
        <v>2144</v>
      </c>
    </row>
    <row r="354" spans="1:4" x14ac:dyDescent="0.35">
      <c r="A354" t="s">
        <v>14</v>
      </c>
      <c r="B354">
        <v>24</v>
      </c>
      <c r="C354" t="s">
        <v>20</v>
      </c>
      <c r="D354">
        <v>2693</v>
      </c>
    </row>
    <row r="355" spans="1:4" x14ac:dyDescent="0.35">
      <c r="A355" t="s">
        <v>14</v>
      </c>
      <c r="B355">
        <v>252</v>
      </c>
      <c r="C355" t="s">
        <v>20</v>
      </c>
      <c r="D355">
        <v>432</v>
      </c>
    </row>
    <row r="356" spans="1:4" x14ac:dyDescent="0.35">
      <c r="A356" t="s">
        <v>14</v>
      </c>
      <c r="B356">
        <v>67</v>
      </c>
      <c r="C356" t="s">
        <v>20</v>
      </c>
      <c r="D356">
        <v>189</v>
      </c>
    </row>
    <row r="357" spans="1:4" x14ac:dyDescent="0.35">
      <c r="A357" t="s">
        <v>14</v>
      </c>
      <c r="B357">
        <v>742</v>
      </c>
      <c r="C357" t="s">
        <v>20</v>
      </c>
      <c r="D357">
        <v>154</v>
      </c>
    </row>
    <row r="358" spans="1:4" x14ac:dyDescent="0.35">
      <c r="A358" t="s">
        <v>14</v>
      </c>
      <c r="B358">
        <v>75</v>
      </c>
      <c r="C358" t="s">
        <v>20</v>
      </c>
      <c r="D358">
        <v>96</v>
      </c>
    </row>
    <row r="359" spans="1:4" x14ac:dyDescent="0.35">
      <c r="A359" t="s">
        <v>14</v>
      </c>
      <c r="B359">
        <v>4405</v>
      </c>
      <c r="C359" t="s">
        <v>20</v>
      </c>
      <c r="D359">
        <v>3063</v>
      </c>
    </row>
    <row r="360" spans="1:4" x14ac:dyDescent="0.35">
      <c r="A360" t="s">
        <v>14</v>
      </c>
      <c r="B360">
        <v>92</v>
      </c>
      <c r="C360" t="s">
        <v>20</v>
      </c>
      <c r="D360">
        <v>2266</v>
      </c>
    </row>
    <row r="361" spans="1:4" x14ac:dyDescent="0.35">
      <c r="A361" t="s">
        <v>14</v>
      </c>
      <c r="B361">
        <v>64</v>
      </c>
      <c r="C361" t="s">
        <v>20</v>
      </c>
      <c r="D361">
        <v>194</v>
      </c>
    </row>
    <row r="362" spans="1:4" x14ac:dyDescent="0.35">
      <c r="A362" t="s">
        <v>14</v>
      </c>
      <c r="B362">
        <v>64</v>
      </c>
      <c r="C362" t="s">
        <v>20</v>
      </c>
      <c r="D362">
        <v>129</v>
      </c>
    </row>
    <row r="363" spans="1:4" x14ac:dyDescent="0.35">
      <c r="A363" t="s">
        <v>14</v>
      </c>
      <c r="B363">
        <v>842</v>
      </c>
      <c r="C363" t="s">
        <v>20</v>
      </c>
      <c r="D363">
        <v>375</v>
      </c>
    </row>
    <row r="364" spans="1:4" x14ac:dyDescent="0.35">
      <c r="A364" t="s">
        <v>14</v>
      </c>
      <c r="B364">
        <v>112</v>
      </c>
      <c r="C364" t="s">
        <v>20</v>
      </c>
      <c r="D364">
        <v>409</v>
      </c>
    </row>
    <row r="365" spans="1:4" x14ac:dyDescent="0.35">
      <c r="A365" t="s">
        <v>14</v>
      </c>
      <c r="B365">
        <v>374</v>
      </c>
      <c r="C365" t="s">
        <v>20</v>
      </c>
      <c r="D365">
        <v>234</v>
      </c>
    </row>
    <row r="366" spans="1:4" x14ac:dyDescent="0.35">
      <c r="C366" t="s">
        <v>20</v>
      </c>
      <c r="D366">
        <v>3016</v>
      </c>
    </row>
    <row r="367" spans="1:4" x14ac:dyDescent="0.35">
      <c r="C367" t="s">
        <v>20</v>
      </c>
      <c r="D367">
        <v>264</v>
      </c>
    </row>
    <row r="368" spans="1:4" x14ac:dyDescent="0.35">
      <c r="C368" t="s">
        <v>20</v>
      </c>
      <c r="D368">
        <v>272</v>
      </c>
    </row>
    <row r="369" spans="3:4" x14ac:dyDescent="0.35">
      <c r="C369" t="s">
        <v>20</v>
      </c>
      <c r="D369">
        <v>419</v>
      </c>
    </row>
    <row r="370" spans="3:4" x14ac:dyDescent="0.35">
      <c r="C370" t="s">
        <v>20</v>
      </c>
      <c r="D370">
        <v>1621</v>
      </c>
    </row>
    <row r="371" spans="3:4" x14ac:dyDescent="0.35">
      <c r="C371" t="s">
        <v>20</v>
      </c>
      <c r="D371">
        <v>1101</v>
      </c>
    </row>
    <row r="372" spans="3:4" x14ac:dyDescent="0.35">
      <c r="C372" t="s">
        <v>20</v>
      </c>
      <c r="D372">
        <v>1073</v>
      </c>
    </row>
    <row r="373" spans="3:4" x14ac:dyDescent="0.35">
      <c r="C373" t="s">
        <v>20</v>
      </c>
      <c r="D373">
        <v>331</v>
      </c>
    </row>
    <row r="374" spans="3:4" x14ac:dyDescent="0.35">
      <c r="C374" t="s">
        <v>20</v>
      </c>
      <c r="D374">
        <v>1170</v>
      </c>
    </row>
    <row r="375" spans="3:4" x14ac:dyDescent="0.35">
      <c r="C375" t="s">
        <v>20</v>
      </c>
      <c r="D375">
        <v>363</v>
      </c>
    </row>
    <row r="376" spans="3:4" x14ac:dyDescent="0.35">
      <c r="C376" t="s">
        <v>20</v>
      </c>
      <c r="D376">
        <v>103</v>
      </c>
    </row>
    <row r="377" spans="3:4" x14ac:dyDescent="0.35">
      <c r="C377" t="s">
        <v>20</v>
      </c>
      <c r="D377">
        <v>147</v>
      </c>
    </row>
    <row r="378" spans="3:4" x14ac:dyDescent="0.35">
      <c r="C378" t="s">
        <v>20</v>
      </c>
      <c r="D378">
        <v>110</v>
      </c>
    </row>
    <row r="379" spans="3:4" x14ac:dyDescent="0.35">
      <c r="C379" t="s">
        <v>20</v>
      </c>
      <c r="D379">
        <v>134</v>
      </c>
    </row>
    <row r="380" spans="3:4" x14ac:dyDescent="0.35">
      <c r="C380" t="s">
        <v>20</v>
      </c>
      <c r="D380">
        <v>269</v>
      </c>
    </row>
    <row r="381" spans="3:4" x14ac:dyDescent="0.35">
      <c r="C381" t="s">
        <v>20</v>
      </c>
      <c r="D381">
        <v>175</v>
      </c>
    </row>
    <row r="382" spans="3:4" x14ac:dyDescent="0.35">
      <c r="C382" t="s">
        <v>20</v>
      </c>
      <c r="D382">
        <v>69</v>
      </c>
    </row>
    <row r="383" spans="3:4" x14ac:dyDescent="0.35">
      <c r="C383" t="s">
        <v>20</v>
      </c>
      <c r="D383">
        <v>190</v>
      </c>
    </row>
    <row r="384" spans="3:4" x14ac:dyDescent="0.35">
      <c r="C384" t="s">
        <v>20</v>
      </c>
      <c r="D384">
        <v>237</v>
      </c>
    </row>
    <row r="385" spans="3:4" x14ac:dyDescent="0.35">
      <c r="C385" t="s">
        <v>20</v>
      </c>
      <c r="D385">
        <v>196</v>
      </c>
    </row>
    <row r="386" spans="3:4" x14ac:dyDescent="0.35">
      <c r="C386" t="s">
        <v>20</v>
      </c>
      <c r="D386">
        <v>7295</v>
      </c>
    </row>
    <row r="387" spans="3:4" x14ac:dyDescent="0.35">
      <c r="C387" t="s">
        <v>20</v>
      </c>
      <c r="D387">
        <v>2893</v>
      </c>
    </row>
    <row r="388" spans="3:4" x14ac:dyDescent="0.35">
      <c r="C388" t="s">
        <v>20</v>
      </c>
      <c r="D388">
        <v>820</v>
      </c>
    </row>
    <row r="389" spans="3:4" x14ac:dyDescent="0.35">
      <c r="C389" t="s">
        <v>20</v>
      </c>
      <c r="D389">
        <v>2038</v>
      </c>
    </row>
    <row r="390" spans="3:4" x14ac:dyDescent="0.35">
      <c r="C390" t="s">
        <v>20</v>
      </c>
      <c r="D390">
        <v>116</v>
      </c>
    </row>
    <row r="391" spans="3:4" x14ac:dyDescent="0.35">
      <c r="C391" t="s">
        <v>20</v>
      </c>
      <c r="D391">
        <v>1345</v>
      </c>
    </row>
    <row r="392" spans="3:4" x14ac:dyDescent="0.35">
      <c r="C392" t="s">
        <v>20</v>
      </c>
      <c r="D392">
        <v>168</v>
      </c>
    </row>
    <row r="393" spans="3:4" x14ac:dyDescent="0.35">
      <c r="C393" t="s">
        <v>20</v>
      </c>
      <c r="D393">
        <v>137</v>
      </c>
    </row>
    <row r="394" spans="3:4" x14ac:dyDescent="0.35">
      <c r="C394" t="s">
        <v>20</v>
      </c>
      <c r="D394">
        <v>186</v>
      </c>
    </row>
    <row r="395" spans="3:4" x14ac:dyDescent="0.35">
      <c r="C395" t="s">
        <v>20</v>
      </c>
      <c r="D395">
        <v>125</v>
      </c>
    </row>
    <row r="396" spans="3:4" x14ac:dyDescent="0.35">
      <c r="C396" t="s">
        <v>20</v>
      </c>
      <c r="D396">
        <v>202</v>
      </c>
    </row>
    <row r="397" spans="3:4" x14ac:dyDescent="0.35">
      <c r="C397" t="s">
        <v>20</v>
      </c>
      <c r="D397">
        <v>103</v>
      </c>
    </row>
    <row r="398" spans="3:4" x14ac:dyDescent="0.35">
      <c r="C398" t="s">
        <v>20</v>
      </c>
      <c r="D398">
        <v>1785</v>
      </c>
    </row>
    <row r="399" spans="3:4" x14ac:dyDescent="0.35">
      <c r="C399" t="s">
        <v>20</v>
      </c>
      <c r="D399">
        <v>157</v>
      </c>
    </row>
    <row r="400" spans="3:4" x14ac:dyDescent="0.35">
      <c r="C400" t="s">
        <v>20</v>
      </c>
      <c r="D400">
        <v>555</v>
      </c>
    </row>
    <row r="401" spans="3:4" x14ac:dyDescent="0.35">
      <c r="C401" t="s">
        <v>20</v>
      </c>
      <c r="D401">
        <v>297</v>
      </c>
    </row>
    <row r="402" spans="3:4" x14ac:dyDescent="0.35">
      <c r="C402" t="s">
        <v>20</v>
      </c>
      <c r="D402">
        <v>123</v>
      </c>
    </row>
    <row r="403" spans="3:4" x14ac:dyDescent="0.35">
      <c r="C403" t="s">
        <v>20</v>
      </c>
      <c r="D403">
        <v>3036</v>
      </c>
    </row>
    <row r="404" spans="3:4" x14ac:dyDescent="0.35">
      <c r="C404" t="s">
        <v>20</v>
      </c>
      <c r="D404">
        <v>144</v>
      </c>
    </row>
    <row r="405" spans="3:4" x14ac:dyDescent="0.35">
      <c r="C405" t="s">
        <v>20</v>
      </c>
      <c r="D405">
        <v>121</v>
      </c>
    </row>
    <row r="406" spans="3:4" x14ac:dyDescent="0.35">
      <c r="C406" t="s">
        <v>20</v>
      </c>
      <c r="D406">
        <v>181</v>
      </c>
    </row>
    <row r="407" spans="3:4" x14ac:dyDescent="0.35">
      <c r="C407" t="s">
        <v>20</v>
      </c>
      <c r="D407">
        <v>122</v>
      </c>
    </row>
    <row r="408" spans="3:4" x14ac:dyDescent="0.35">
      <c r="C408" t="s">
        <v>20</v>
      </c>
      <c r="D408">
        <v>1071</v>
      </c>
    </row>
    <row r="409" spans="3:4" x14ac:dyDescent="0.35">
      <c r="C409" t="s">
        <v>20</v>
      </c>
      <c r="D409">
        <v>980</v>
      </c>
    </row>
    <row r="410" spans="3:4" x14ac:dyDescent="0.35">
      <c r="C410" t="s">
        <v>20</v>
      </c>
      <c r="D410">
        <v>536</v>
      </c>
    </row>
    <row r="411" spans="3:4" x14ac:dyDescent="0.35">
      <c r="C411" t="s">
        <v>20</v>
      </c>
      <c r="D411">
        <v>1991</v>
      </c>
    </row>
    <row r="412" spans="3:4" x14ac:dyDescent="0.35">
      <c r="C412" t="s">
        <v>20</v>
      </c>
      <c r="D412">
        <v>180</v>
      </c>
    </row>
    <row r="413" spans="3:4" x14ac:dyDescent="0.35">
      <c r="C413" t="s">
        <v>20</v>
      </c>
      <c r="D413">
        <v>130</v>
      </c>
    </row>
    <row r="414" spans="3:4" x14ac:dyDescent="0.35">
      <c r="C414" t="s">
        <v>20</v>
      </c>
      <c r="D414">
        <v>122</v>
      </c>
    </row>
    <row r="415" spans="3:4" x14ac:dyDescent="0.35">
      <c r="C415" t="s">
        <v>20</v>
      </c>
      <c r="D415">
        <v>140</v>
      </c>
    </row>
    <row r="416" spans="3:4" x14ac:dyDescent="0.35">
      <c r="C416" t="s">
        <v>20</v>
      </c>
      <c r="D416">
        <v>3388</v>
      </c>
    </row>
    <row r="417" spans="3:4" x14ac:dyDescent="0.35">
      <c r="C417" t="s">
        <v>20</v>
      </c>
      <c r="D417">
        <v>280</v>
      </c>
    </row>
    <row r="418" spans="3:4" x14ac:dyDescent="0.35">
      <c r="C418" t="s">
        <v>20</v>
      </c>
      <c r="D418">
        <v>366</v>
      </c>
    </row>
    <row r="419" spans="3:4" x14ac:dyDescent="0.35">
      <c r="C419" t="s">
        <v>20</v>
      </c>
      <c r="D419">
        <v>270</v>
      </c>
    </row>
    <row r="420" spans="3:4" x14ac:dyDescent="0.35">
      <c r="C420" t="s">
        <v>20</v>
      </c>
      <c r="D420">
        <v>137</v>
      </c>
    </row>
    <row r="421" spans="3:4" x14ac:dyDescent="0.35">
      <c r="C421" t="s">
        <v>20</v>
      </c>
      <c r="D421">
        <v>3205</v>
      </c>
    </row>
    <row r="422" spans="3:4" x14ac:dyDescent="0.35">
      <c r="C422" t="s">
        <v>20</v>
      </c>
      <c r="D422">
        <v>288</v>
      </c>
    </row>
    <row r="423" spans="3:4" x14ac:dyDescent="0.35">
      <c r="C423" t="s">
        <v>20</v>
      </c>
      <c r="D423">
        <v>148</v>
      </c>
    </row>
    <row r="424" spans="3:4" x14ac:dyDescent="0.35">
      <c r="C424" t="s">
        <v>20</v>
      </c>
      <c r="D424">
        <v>114</v>
      </c>
    </row>
    <row r="425" spans="3:4" x14ac:dyDescent="0.35">
      <c r="C425" t="s">
        <v>20</v>
      </c>
      <c r="D425">
        <v>1518</v>
      </c>
    </row>
    <row r="426" spans="3:4" x14ac:dyDescent="0.35">
      <c r="C426" t="s">
        <v>20</v>
      </c>
      <c r="D426">
        <v>166</v>
      </c>
    </row>
    <row r="427" spans="3:4" x14ac:dyDescent="0.35">
      <c r="C427" t="s">
        <v>20</v>
      </c>
      <c r="D427">
        <v>100</v>
      </c>
    </row>
    <row r="428" spans="3:4" x14ac:dyDescent="0.35">
      <c r="C428" t="s">
        <v>20</v>
      </c>
      <c r="D428">
        <v>235</v>
      </c>
    </row>
    <row r="429" spans="3:4" x14ac:dyDescent="0.35">
      <c r="C429" t="s">
        <v>20</v>
      </c>
      <c r="D429">
        <v>148</v>
      </c>
    </row>
    <row r="430" spans="3:4" x14ac:dyDescent="0.35">
      <c r="C430" t="s">
        <v>20</v>
      </c>
      <c r="D430">
        <v>198</v>
      </c>
    </row>
    <row r="431" spans="3:4" x14ac:dyDescent="0.35">
      <c r="C431" t="s">
        <v>20</v>
      </c>
      <c r="D431">
        <v>150</v>
      </c>
    </row>
    <row r="432" spans="3:4" x14ac:dyDescent="0.35">
      <c r="C432" t="s">
        <v>20</v>
      </c>
      <c r="D432">
        <v>216</v>
      </c>
    </row>
    <row r="433" spans="3:4" x14ac:dyDescent="0.35">
      <c r="C433" t="s">
        <v>20</v>
      </c>
      <c r="D433">
        <v>5139</v>
      </c>
    </row>
    <row r="434" spans="3:4" x14ac:dyDescent="0.35">
      <c r="C434" t="s">
        <v>20</v>
      </c>
      <c r="D434">
        <v>2353</v>
      </c>
    </row>
    <row r="435" spans="3:4" x14ac:dyDescent="0.35">
      <c r="C435" t="s">
        <v>20</v>
      </c>
      <c r="D435">
        <v>78</v>
      </c>
    </row>
    <row r="436" spans="3:4" x14ac:dyDescent="0.35">
      <c r="C436" t="s">
        <v>20</v>
      </c>
      <c r="D436">
        <v>174</v>
      </c>
    </row>
    <row r="437" spans="3:4" x14ac:dyDescent="0.35">
      <c r="C437" t="s">
        <v>20</v>
      </c>
      <c r="D437">
        <v>164</v>
      </c>
    </row>
    <row r="438" spans="3:4" x14ac:dyDescent="0.35">
      <c r="C438" t="s">
        <v>20</v>
      </c>
      <c r="D438">
        <v>161</v>
      </c>
    </row>
    <row r="439" spans="3:4" x14ac:dyDescent="0.35">
      <c r="C439" t="s">
        <v>20</v>
      </c>
      <c r="D439">
        <v>138</v>
      </c>
    </row>
    <row r="440" spans="3:4" x14ac:dyDescent="0.35">
      <c r="C440" t="s">
        <v>20</v>
      </c>
      <c r="D440">
        <v>3308</v>
      </c>
    </row>
    <row r="441" spans="3:4" x14ac:dyDescent="0.35">
      <c r="C441" t="s">
        <v>20</v>
      </c>
      <c r="D441">
        <v>127</v>
      </c>
    </row>
    <row r="442" spans="3:4" x14ac:dyDescent="0.35">
      <c r="C442" t="s">
        <v>20</v>
      </c>
      <c r="D442">
        <v>207</v>
      </c>
    </row>
    <row r="443" spans="3:4" x14ac:dyDescent="0.35">
      <c r="C443" t="s">
        <v>20</v>
      </c>
      <c r="D443">
        <v>181</v>
      </c>
    </row>
    <row r="444" spans="3:4" x14ac:dyDescent="0.35">
      <c r="C444" t="s">
        <v>20</v>
      </c>
      <c r="D444">
        <v>110</v>
      </c>
    </row>
    <row r="445" spans="3:4" x14ac:dyDescent="0.35">
      <c r="C445" t="s">
        <v>20</v>
      </c>
      <c r="D445">
        <v>185</v>
      </c>
    </row>
    <row r="446" spans="3:4" x14ac:dyDescent="0.35">
      <c r="C446" t="s">
        <v>20</v>
      </c>
      <c r="D446">
        <v>121</v>
      </c>
    </row>
    <row r="447" spans="3:4" x14ac:dyDescent="0.35">
      <c r="C447" t="s">
        <v>20</v>
      </c>
      <c r="D447">
        <v>106</v>
      </c>
    </row>
    <row r="448" spans="3:4" x14ac:dyDescent="0.35">
      <c r="C448" t="s">
        <v>20</v>
      </c>
      <c r="D448">
        <v>142</v>
      </c>
    </row>
    <row r="449" spans="3:4" x14ac:dyDescent="0.35">
      <c r="C449" t="s">
        <v>20</v>
      </c>
      <c r="D449">
        <v>233</v>
      </c>
    </row>
    <row r="450" spans="3:4" x14ac:dyDescent="0.35">
      <c r="C450" t="s">
        <v>20</v>
      </c>
      <c r="D450">
        <v>218</v>
      </c>
    </row>
    <row r="451" spans="3:4" x14ac:dyDescent="0.35">
      <c r="C451" t="s">
        <v>20</v>
      </c>
      <c r="D451">
        <v>76</v>
      </c>
    </row>
    <row r="452" spans="3:4" x14ac:dyDescent="0.35">
      <c r="C452" t="s">
        <v>20</v>
      </c>
      <c r="D452">
        <v>43</v>
      </c>
    </row>
    <row r="453" spans="3:4" x14ac:dyDescent="0.35">
      <c r="C453" t="s">
        <v>20</v>
      </c>
      <c r="D453">
        <v>221</v>
      </c>
    </row>
    <row r="454" spans="3:4" x14ac:dyDescent="0.35">
      <c r="C454" t="s">
        <v>20</v>
      </c>
      <c r="D454">
        <v>2805</v>
      </c>
    </row>
    <row r="455" spans="3:4" x14ac:dyDescent="0.35">
      <c r="C455" t="s">
        <v>20</v>
      </c>
      <c r="D455">
        <v>68</v>
      </c>
    </row>
    <row r="456" spans="3:4" x14ac:dyDescent="0.35">
      <c r="C456" t="s">
        <v>20</v>
      </c>
      <c r="D456">
        <v>183</v>
      </c>
    </row>
    <row r="457" spans="3:4" x14ac:dyDescent="0.35">
      <c r="C457" t="s">
        <v>20</v>
      </c>
      <c r="D457">
        <v>133</v>
      </c>
    </row>
    <row r="458" spans="3:4" x14ac:dyDescent="0.35">
      <c r="C458" t="s">
        <v>20</v>
      </c>
      <c r="D458">
        <v>2489</v>
      </c>
    </row>
    <row r="459" spans="3:4" x14ac:dyDescent="0.35">
      <c r="C459" t="s">
        <v>20</v>
      </c>
      <c r="D459">
        <v>69</v>
      </c>
    </row>
    <row r="460" spans="3:4" x14ac:dyDescent="0.35">
      <c r="C460" t="s">
        <v>20</v>
      </c>
      <c r="D460">
        <v>279</v>
      </c>
    </row>
    <row r="461" spans="3:4" x14ac:dyDescent="0.35">
      <c r="C461" t="s">
        <v>20</v>
      </c>
      <c r="D461">
        <v>210</v>
      </c>
    </row>
    <row r="462" spans="3:4" x14ac:dyDescent="0.35">
      <c r="C462" t="s">
        <v>20</v>
      </c>
      <c r="D462">
        <v>2100</v>
      </c>
    </row>
    <row r="463" spans="3:4" x14ac:dyDescent="0.35">
      <c r="C463" t="s">
        <v>20</v>
      </c>
      <c r="D463">
        <v>252</v>
      </c>
    </row>
    <row r="464" spans="3:4" x14ac:dyDescent="0.35">
      <c r="C464" t="s">
        <v>20</v>
      </c>
      <c r="D464">
        <v>1280</v>
      </c>
    </row>
    <row r="465" spans="3:4" x14ac:dyDescent="0.35">
      <c r="C465" t="s">
        <v>20</v>
      </c>
      <c r="D465">
        <v>157</v>
      </c>
    </row>
    <row r="466" spans="3:4" x14ac:dyDescent="0.35">
      <c r="C466" t="s">
        <v>20</v>
      </c>
      <c r="D466">
        <v>194</v>
      </c>
    </row>
    <row r="467" spans="3:4" x14ac:dyDescent="0.35">
      <c r="C467" t="s">
        <v>20</v>
      </c>
      <c r="D467">
        <v>82</v>
      </c>
    </row>
    <row r="468" spans="3:4" x14ac:dyDescent="0.35">
      <c r="C468" t="s">
        <v>20</v>
      </c>
      <c r="D468">
        <v>4233</v>
      </c>
    </row>
    <row r="469" spans="3:4" x14ac:dyDescent="0.35">
      <c r="C469" t="s">
        <v>20</v>
      </c>
      <c r="D469">
        <v>1297</v>
      </c>
    </row>
    <row r="470" spans="3:4" x14ac:dyDescent="0.35">
      <c r="C470" t="s">
        <v>20</v>
      </c>
      <c r="D470">
        <v>165</v>
      </c>
    </row>
    <row r="471" spans="3:4" x14ac:dyDescent="0.35">
      <c r="C471" t="s">
        <v>20</v>
      </c>
      <c r="D471">
        <v>119</v>
      </c>
    </row>
    <row r="472" spans="3:4" x14ac:dyDescent="0.35">
      <c r="C472" t="s">
        <v>20</v>
      </c>
      <c r="D472">
        <v>1797</v>
      </c>
    </row>
    <row r="473" spans="3:4" x14ac:dyDescent="0.35">
      <c r="C473" t="s">
        <v>20</v>
      </c>
      <c r="D473">
        <v>261</v>
      </c>
    </row>
    <row r="474" spans="3:4" x14ac:dyDescent="0.35">
      <c r="C474" t="s">
        <v>20</v>
      </c>
      <c r="D474">
        <v>157</v>
      </c>
    </row>
    <row r="475" spans="3:4" x14ac:dyDescent="0.35">
      <c r="C475" t="s">
        <v>20</v>
      </c>
      <c r="D475">
        <v>3533</v>
      </c>
    </row>
    <row r="476" spans="3:4" x14ac:dyDescent="0.35">
      <c r="C476" t="s">
        <v>20</v>
      </c>
      <c r="D476">
        <v>155</v>
      </c>
    </row>
    <row r="477" spans="3:4" x14ac:dyDescent="0.35">
      <c r="C477" t="s">
        <v>20</v>
      </c>
      <c r="D477">
        <v>132</v>
      </c>
    </row>
    <row r="478" spans="3:4" x14ac:dyDescent="0.35">
      <c r="C478" t="s">
        <v>20</v>
      </c>
      <c r="D478">
        <v>1354</v>
      </c>
    </row>
    <row r="479" spans="3:4" x14ac:dyDescent="0.35">
      <c r="C479" t="s">
        <v>20</v>
      </c>
      <c r="D479">
        <v>48</v>
      </c>
    </row>
    <row r="480" spans="3:4" x14ac:dyDescent="0.35">
      <c r="C480" t="s">
        <v>20</v>
      </c>
      <c r="D480">
        <v>110</v>
      </c>
    </row>
    <row r="481" spans="3:4" x14ac:dyDescent="0.35">
      <c r="C481" t="s">
        <v>20</v>
      </c>
      <c r="D481">
        <v>172</v>
      </c>
    </row>
    <row r="482" spans="3:4" x14ac:dyDescent="0.35">
      <c r="C482" t="s">
        <v>20</v>
      </c>
      <c r="D482">
        <v>307</v>
      </c>
    </row>
    <row r="483" spans="3:4" x14ac:dyDescent="0.35">
      <c r="C483" t="s">
        <v>20</v>
      </c>
      <c r="D483">
        <v>160</v>
      </c>
    </row>
    <row r="484" spans="3:4" x14ac:dyDescent="0.35">
      <c r="C484" t="s">
        <v>20</v>
      </c>
      <c r="D484">
        <v>1467</v>
      </c>
    </row>
    <row r="485" spans="3:4" x14ac:dyDescent="0.35">
      <c r="C485" t="s">
        <v>20</v>
      </c>
      <c r="D485">
        <v>2662</v>
      </c>
    </row>
    <row r="486" spans="3:4" x14ac:dyDescent="0.35">
      <c r="C486" t="s">
        <v>20</v>
      </c>
      <c r="D486">
        <v>452</v>
      </c>
    </row>
    <row r="487" spans="3:4" x14ac:dyDescent="0.35">
      <c r="C487" t="s">
        <v>20</v>
      </c>
      <c r="D487">
        <v>158</v>
      </c>
    </row>
    <row r="488" spans="3:4" x14ac:dyDescent="0.35">
      <c r="C488" t="s">
        <v>20</v>
      </c>
      <c r="D488">
        <v>225</v>
      </c>
    </row>
    <row r="489" spans="3:4" x14ac:dyDescent="0.35">
      <c r="C489" t="s">
        <v>20</v>
      </c>
      <c r="D489">
        <v>65</v>
      </c>
    </row>
    <row r="490" spans="3:4" x14ac:dyDescent="0.35">
      <c r="C490" t="s">
        <v>20</v>
      </c>
      <c r="D490">
        <v>163</v>
      </c>
    </row>
    <row r="491" spans="3:4" x14ac:dyDescent="0.35">
      <c r="C491" t="s">
        <v>20</v>
      </c>
      <c r="D491">
        <v>85</v>
      </c>
    </row>
    <row r="492" spans="3:4" x14ac:dyDescent="0.35">
      <c r="C492" t="s">
        <v>20</v>
      </c>
      <c r="D492">
        <v>217</v>
      </c>
    </row>
    <row r="493" spans="3:4" x14ac:dyDescent="0.35">
      <c r="C493" t="s">
        <v>20</v>
      </c>
      <c r="D493">
        <v>150</v>
      </c>
    </row>
    <row r="494" spans="3:4" x14ac:dyDescent="0.35">
      <c r="C494" t="s">
        <v>20</v>
      </c>
      <c r="D494">
        <v>3272</v>
      </c>
    </row>
    <row r="495" spans="3:4" x14ac:dyDescent="0.35">
      <c r="C495" t="s">
        <v>20</v>
      </c>
      <c r="D495">
        <v>300</v>
      </c>
    </row>
    <row r="496" spans="3:4" x14ac:dyDescent="0.35">
      <c r="C496" t="s">
        <v>20</v>
      </c>
      <c r="D496">
        <v>126</v>
      </c>
    </row>
    <row r="497" spans="3:4" x14ac:dyDescent="0.35">
      <c r="C497" t="s">
        <v>20</v>
      </c>
      <c r="D497">
        <v>2320</v>
      </c>
    </row>
    <row r="498" spans="3:4" x14ac:dyDescent="0.35">
      <c r="C498" t="s">
        <v>20</v>
      </c>
      <c r="D498">
        <v>81</v>
      </c>
    </row>
    <row r="499" spans="3:4" x14ac:dyDescent="0.35">
      <c r="C499" t="s">
        <v>20</v>
      </c>
      <c r="D499">
        <v>1887</v>
      </c>
    </row>
    <row r="500" spans="3:4" x14ac:dyDescent="0.35">
      <c r="C500" t="s">
        <v>20</v>
      </c>
      <c r="D500">
        <v>4358</v>
      </c>
    </row>
    <row r="501" spans="3:4" x14ac:dyDescent="0.35">
      <c r="C501" t="s">
        <v>20</v>
      </c>
      <c r="D501">
        <v>53</v>
      </c>
    </row>
    <row r="502" spans="3:4" x14ac:dyDescent="0.35">
      <c r="C502" t="s">
        <v>20</v>
      </c>
      <c r="D502">
        <v>2414</v>
      </c>
    </row>
    <row r="503" spans="3:4" x14ac:dyDescent="0.35">
      <c r="C503" t="s">
        <v>20</v>
      </c>
      <c r="D503">
        <v>80</v>
      </c>
    </row>
    <row r="504" spans="3:4" x14ac:dyDescent="0.35">
      <c r="C504" t="s">
        <v>20</v>
      </c>
      <c r="D504">
        <v>193</v>
      </c>
    </row>
    <row r="505" spans="3:4" x14ac:dyDescent="0.35">
      <c r="C505" t="s">
        <v>20</v>
      </c>
      <c r="D505">
        <v>52</v>
      </c>
    </row>
    <row r="506" spans="3:4" x14ac:dyDescent="0.35">
      <c r="C506" t="s">
        <v>20</v>
      </c>
      <c r="D506">
        <v>290</v>
      </c>
    </row>
    <row r="507" spans="3:4" x14ac:dyDescent="0.35">
      <c r="C507" t="s">
        <v>20</v>
      </c>
      <c r="D507">
        <v>122</v>
      </c>
    </row>
    <row r="508" spans="3:4" x14ac:dyDescent="0.35">
      <c r="C508" t="s">
        <v>20</v>
      </c>
      <c r="D508">
        <v>1470</v>
      </c>
    </row>
    <row r="509" spans="3:4" x14ac:dyDescent="0.35">
      <c r="C509" t="s">
        <v>20</v>
      </c>
      <c r="D509">
        <v>165</v>
      </c>
    </row>
    <row r="510" spans="3:4" x14ac:dyDescent="0.35">
      <c r="C510" t="s">
        <v>20</v>
      </c>
      <c r="D510">
        <v>182</v>
      </c>
    </row>
    <row r="511" spans="3:4" x14ac:dyDescent="0.35">
      <c r="C511" t="s">
        <v>20</v>
      </c>
      <c r="D511">
        <v>199</v>
      </c>
    </row>
    <row r="512" spans="3:4" x14ac:dyDescent="0.35">
      <c r="C512" t="s">
        <v>20</v>
      </c>
      <c r="D512">
        <v>56</v>
      </c>
    </row>
    <row r="513" spans="3:4" x14ac:dyDescent="0.35">
      <c r="C513" t="s">
        <v>20</v>
      </c>
      <c r="D513">
        <v>1460</v>
      </c>
    </row>
    <row r="514" spans="3:4" x14ac:dyDescent="0.35">
      <c r="C514" t="s">
        <v>20</v>
      </c>
      <c r="D514">
        <v>123</v>
      </c>
    </row>
    <row r="515" spans="3:4" x14ac:dyDescent="0.35">
      <c r="C515" t="s">
        <v>20</v>
      </c>
      <c r="D515">
        <v>159</v>
      </c>
    </row>
    <row r="516" spans="3:4" x14ac:dyDescent="0.35">
      <c r="C516" t="s">
        <v>20</v>
      </c>
      <c r="D516">
        <v>110</v>
      </c>
    </row>
    <row r="517" spans="3:4" x14ac:dyDescent="0.35">
      <c r="C517" t="s">
        <v>20</v>
      </c>
      <c r="D517">
        <v>236</v>
      </c>
    </row>
    <row r="518" spans="3:4" x14ac:dyDescent="0.35">
      <c r="C518" t="s">
        <v>20</v>
      </c>
      <c r="D518">
        <v>191</v>
      </c>
    </row>
    <row r="519" spans="3:4" x14ac:dyDescent="0.35">
      <c r="C519" t="s">
        <v>20</v>
      </c>
      <c r="D519">
        <v>3934</v>
      </c>
    </row>
    <row r="520" spans="3:4" x14ac:dyDescent="0.35">
      <c r="C520" t="s">
        <v>20</v>
      </c>
      <c r="D520">
        <v>80</v>
      </c>
    </row>
    <row r="521" spans="3:4" x14ac:dyDescent="0.35">
      <c r="C521" t="s">
        <v>20</v>
      </c>
      <c r="D521">
        <v>462</v>
      </c>
    </row>
    <row r="522" spans="3:4" x14ac:dyDescent="0.35">
      <c r="C522" t="s">
        <v>20</v>
      </c>
      <c r="D522">
        <v>179</v>
      </c>
    </row>
    <row r="523" spans="3:4" x14ac:dyDescent="0.35">
      <c r="C523" t="s">
        <v>20</v>
      </c>
      <c r="D523">
        <v>1866</v>
      </c>
    </row>
    <row r="524" spans="3:4" x14ac:dyDescent="0.35">
      <c r="C524" t="s">
        <v>20</v>
      </c>
      <c r="D524">
        <v>156</v>
      </c>
    </row>
    <row r="525" spans="3:4" x14ac:dyDescent="0.35">
      <c r="C525" t="s">
        <v>20</v>
      </c>
      <c r="D525">
        <v>255</v>
      </c>
    </row>
    <row r="526" spans="3:4" x14ac:dyDescent="0.35">
      <c r="C526" t="s">
        <v>20</v>
      </c>
      <c r="D526">
        <v>2261</v>
      </c>
    </row>
    <row r="527" spans="3:4" x14ac:dyDescent="0.35">
      <c r="C527" t="s">
        <v>20</v>
      </c>
      <c r="D527">
        <v>40</v>
      </c>
    </row>
    <row r="528" spans="3:4" x14ac:dyDescent="0.35">
      <c r="C528" t="s">
        <v>20</v>
      </c>
      <c r="D528">
        <v>2289</v>
      </c>
    </row>
    <row r="529" spans="3:4" x14ac:dyDescent="0.35">
      <c r="C529" t="s">
        <v>20</v>
      </c>
      <c r="D529">
        <v>65</v>
      </c>
    </row>
    <row r="530" spans="3:4" x14ac:dyDescent="0.35">
      <c r="C530" t="s">
        <v>20</v>
      </c>
      <c r="D530">
        <v>3777</v>
      </c>
    </row>
    <row r="531" spans="3:4" x14ac:dyDescent="0.35">
      <c r="C531" t="s">
        <v>20</v>
      </c>
      <c r="D531">
        <v>184</v>
      </c>
    </row>
    <row r="532" spans="3:4" x14ac:dyDescent="0.35">
      <c r="C532" t="s">
        <v>20</v>
      </c>
      <c r="D532">
        <v>85</v>
      </c>
    </row>
    <row r="533" spans="3:4" x14ac:dyDescent="0.35">
      <c r="C533" t="s">
        <v>20</v>
      </c>
      <c r="D533">
        <v>144</v>
      </c>
    </row>
    <row r="534" spans="3:4" x14ac:dyDescent="0.35">
      <c r="C534" t="s">
        <v>20</v>
      </c>
      <c r="D534">
        <v>1902</v>
      </c>
    </row>
    <row r="535" spans="3:4" x14ac:dyDescent="0.35">
      <c r="C535" t="s">
        <v>20</v>
      </c>
      <c r="D535">
        <v>105</v>
      </c>
    </row>
    <row r="536" spans="3:4" x14ac:dyDescent="0.35">
      <c r="C536" t="s">
        <v>20</v>
      </c>
      <c r="D536">
        <v>132</v>
      </c>
    </row>
    <row r="537" spans="3:4" x14ac:dyDescent="0.35">
      <c r="C537" t="s">
        <v>20</v>
      </c>
      <c r="D537">
        <v>96</v>
      </c>
    </row>
    <row r="538" spans="3:4" x14ac:dyDescent="0.35">
      <c r="C538" t="s">
        <v>20</v>
      </c>
      <c r="D538">
        <v>114</v>
      </c>
    </row>
    <row r="539" spans="3:4" x14ac:dyDescent="0.35">
      <c r="C539" t="s">
        <v>20</v>
      </c>
      <c r="D539">
        <v>203</v>
      </c>
    </row>
    <row r="540" spans="3:4" x14ac:dyDescent="0.35">
      <c r="C540" t="s">
        <v>20</v>
      </c>
      <c r="D540">
        <v>1559</v>
      </c>
    </row>
    <row r="541" spans="3:4" x14ac:dyDescent="0.35">
      <c r="C541" t="s">
        <v>20</v>
      </c>
      <c r="D541">
        <v>1548</v>
      </c>
    </row>
    <row r="542" spans="3:4" x14ac:dyDescent="0.35">
      <c r="C542" t="s">
        <v>20</v>
      </c>
      <c r="D542">
        <v>80</v>
      </c>
    </row>
    <row r="543" spans="3:4" x14ac:dyDescent="0.35">
      <c r="C543" t="s">
        <v>20</v>
      </c>
      <c r="D543">
        <v>131</v>
      </c>
    </row>
    <row r="544" spans="3:4" x14ac:dyDescent="0.35">
      <c r="C544" t="s">
        <v>20</v>
      </c>
      <c r="D544">
        <v>112</v>
      </c>
    </row>
    <row r="545" spans="3:4" x14ac:dyDescent="0.35">
      <c r="C545" t="s">
        <v>20</v>
      </c>
      <c r="D545">
        <v>155</v>
      </c>
    </row>
    <row r="546" spans="3:4" x14ac:dyDescent="0.35">
      <c r="C546" t="s">
        <v>20</v>
      </c>
      <c r="D546">
        <v>266</v>
      </c>
    </row>
    <row r="547" spans="3:4" x14ac:dyDescent="0.35">
      <c r="C547" t="s">
        <v>20</v>
      </c>
      <c r="D547">
        <v>155</v>
      </c>
    </row>
    <row r="548" spans="3:4" x14ac:dyDescent="0.35">
      <c r="C548" t="s">
        <v>20</v>
      </c>
      <c r="D548">
        <v>207</v>
      </c>
    </row>
    <row r="549" spans="3:4" x14ac:dyDescent="0.35">
      <c r="C549" t="s">
        <v>20</v>
      </c>
      <c r="D549">
        <v>245</v>
      </c>
    </row>
    <row r="550" spans="3:4" x14ac:dyDescent="0.35">
      <c r="C550" t="s">
        <v>20</v>
      </c>
      <c r="D550">
        <v>1573</v>
      </c>
    </row>
    <row r="551" spans="3:4" x14ac:dyDescent="0.35">
      <c r="C551" t="s">
        <v>20</v>
      </c>
      <c r="D551">
        <v>114</v>
      </c>
    </row>
    <row r="552" spans="3:4" x14ac:dyDescent="0.35">
      <c r="C552" t="s">
        <v>20</v>
      </c>
      <c r="D552">
        <v>93</v>
      </c>
    </row>
    <row r="553" spans="3:4" x14ac:dyDescent="0.35">
      <c r="C553" t="s">
        <v>20</v>
      </c>
      <c r="D553">
        <v>1681</v>
      </c>
    </row>
    <row r="554" spans="3:4" x14ac:dyDescent="0.35">
      <c r="C554" t="s">
        <v>20</v>
      </c>
      <c r="D554">
        <v>32</v>
      </c>
    </row>
    <row r="555" spans="3:4" x14ac:dyDescent="0.35">
      <c r="C555" t="s">
        <v>20</v>
      </c>
      <c r="D555">
        <v>135</v>
      </c>
    </row>
    <row r="556" spans="3:4" x14ac:dyDescent="0.35">
      <c r="C556" t="s">
        <v>20</v>
      </c>
      <c r="D556">
        <v>140</v>
      </c>
    </row>
    <row r="557" spans="3:4" x14ac:dyDescent="0.35">
      <c r="C557" t="s">
        <v>20</v>
      </c>
      <c r="D557">
        <v>92</v>
      </c>
    </row>
    <row r="558" spans="3:4" x14ac:dyDescent="0.35">
      <c r="C558" t="s">
        <v>20</v>
      </c>
      <c r="D558">
        <v>1015</v>
      </c>
    </row>
    <row r="559" spans="3:4" x14ac:dyDescent="0.35">
      <c r="C559" t="s">
        <v>20</v>
      </c>
      <c r="D559">
        <v>323</v>
      </c>
    </row>
    <row r="560" spans="3:4" x14ac:dyDescent="0.35">
      <c r="C560" t="s">
        <v>20</v>
      </c>
      <c r="D560">
        <v>2326</v>
      </c>
    </row>
    <row r="561" spans="3:4" x14ac:dyDescent="0.35">
      <c r="C561" t="s">
        <v>20</v>
      </c>
      <c r="D561">
        <v>381</v>
      </c>
    </row>
    <row r="562" spans="3:4" x14ac:dyDescent="0.35">
      <c r="C562" t="s">
        <v>20</v>
      </c>
      <c r="D562">
        <v>480</v>
      </c>
    </row>
    <row r="563" spans="3:4" x14ac:dyDescent="0.35">
      <c r="C563" t="s">
        <v>20</v>
      </c>
      <c r="D563">
        <v>226</v>
      </c>
    </row>
    <row r="564" spans="3:4" x14ac:dyDescent="0.35">
      <c r="C564" t="s">
        <v>20</v>
      </c>
      <c r="D564">
        <v>241</v>
      </c>
    </row>
    <row r="565" spans="3:4" x14ac:dyDescent="0.35">
      <c r="C565" t="s">
        <v>20</v>
      </c>
      <c r="D565">
        <v>132</v>
      </c>
    </row>
    <row r="566" spans="3:4" x14ac:dyDescent="0.35">
      <c r="C566" t="s">
        <v>20</v>
      </c>
      <c r="D566">
        <v>2043</v>
      </c>
    </row>
  </sheetData>
  <conditionalFormatting sqref="A1:A1047940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</conditionalFormatting>
  <conditionalFormatting sqref="A1:A1047940">
    <cfRule type="containsText" dxfId="5" priority="7" operator="containsText" text="failed">
      <formula>NOT(ISERROR(SEARCH("failed",A1)))</formula>
    </cfRule>
    <cfRule type="containsText" dxfId="4" priority="8" operator="containsText" text="successful">
      <formula>NOT(ISERROR(SEARCH("successful",A1)))</formula>
    </cfRule>
  </conditionalFormatting>
  <conditionalFormatting sqref="C1:C1048141">
    <cfRule type="containsText" dxfId="3" priority="1" operator="containsText" text="canceled">
      <formula>NOT(ISERROR(SEARCH("canceled",C1)))</formula>
    </cfRule>
    <cfRule type="containsText" dxfId="2" priority="2" operator="containsText" text="live">
      <formula>NOT(ISERROR(SEARCH("live",C1)))</formula>
    </cfRule>
  </conditionalFormatting>
  <conditionalFormatting sqref="C1:C1048141">
    <cfRule type="containsText" dxfId="1" priority="3" operator="containsText" text="failed">
      <formula>NOT(ISERROR(SEARCH("failed",C1)))</formula>
    </cfRule>
    <cfRule type="containsText" dxfId="0" priority="4" operator="containsText" text="successful">
      <formula>NOT(ISERROR(SEARCH("successful",C1)))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5AE8-2AB9-4752-8E63-7A8A0296E52B}">
  <dimension ref="A1:H13"/>
  <sheetViews>
    <sheetView topLeftCell="A20" zoomScaleNormal="100" workbookViewId="0">
      <selection activeCell="I13" sqref="I13"/>
    </sheetView>
  </sheetViews>
  <sheetFormatPr defaultRowHeight="15.5" x14ac:dyDescent="0.35"/>
  <cols>
    <col min="1" max="1" width="26.4140625" bestFit="1" customWidth="1"/>
    <col min="2" max="2" width="16.75" bestFit="1" customWidth="1"/>
    <col min="3" max="3" width="13" bestFit="1" customWidth="1"/>
    <col min="4" max="4" width="16" bestFit="1" customWidth="1"/>
    <col min="5" max="5" width="11.9140625" bestFit="1" customWidth="1"/>
    <col min="6" max="6" width="18.83203125" bestFit="1" customWidth="1"/>
    <col min="7" max="7" width="15.4140625" bestFit="1" customWidth="1"/>
    <col min="8" max="8" width="18.08203125" bestFit="1" customWidth="1"/>
    <col min="9" max="9" width="8.75" customWidth="1"/>
  </cols>
  <sheetData>
    <row r="1" spans="1:8" x14ac:dyDescent="0.35">
      <c r="A1" s="12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5">
      <c r="A2" t="s">
        <v>2094</v>
      </c>
      <c r="B2">
        <f>COUNTIFS(Crowdfunding!D:D,"&lt;1000",Crowdfunding!F:F,"successful")</f>
        <v>30</v>
      </c>
      <c r="C2">
        <f>COUNTIFS(Crowdfunding!D:D,"&lt;1000",Crowdfunding!F:F,"failed")</f>
        <v>20</v>
      </c>
      <c r="D2">
        <f>COUNTIFS(Crowdfunding!D:D,"&lt;1000",Crowdfunding!F:F,"canceled")</f>
        <v>1</v>
      </c>
      <c r="E2">
        <f>SUM(B2:D2)</f>
        <v>51</v>
      </c>
      <c r="F2" s="13">
        <f>B2/E2</f>
        <v>0.58823529411764708</v>
      </c>
      <c r="G2" s="13">
        <f>C2/E2</f>
        <v>0.39215686274509803</v>
      </c>
      <c r="H2" s="13">
        <f>D2/E2</f>
        <v>1.9607843137254902E-2</v>
      </c>
    </row>
    <row r="3" spans="1:8" x14ac:dyDescent="0.35">
      <c r="A3" t="s">
        <v>2095</v>
      </c>
      <c r="B3">
        <f>COUNTIFS(Crowdfunding!D:D,"&gt;=1000",Crowdfunding!D:D,"&lt;=4999",Crowdfunding!F:F,"successful")</f>
        <v>191</v>
      </c>
      <c r="C3">
        <f>COUNTIFS(Crowdfunding!D:D,"&gt;=1000",Crowdfunding!D:D,"&lt;=4999",Crowdfunding!F:F,"failed")</f>
        <v>38</v>
      </c>
      <c r="D3">
        <f>COUNTIFS(Crowdfunding!D:D,"&gt;=1000",Crowdfunding!D:D,"&lt;=4999",Crowdfunding!F:F,"canceled")</f>
        <v>2</v>
      </c>
      <c r="E3">
        <f t="shared" ref="E3:E13" si="0">SUM(B3:D3)</f>
        <v>231</v>
      </c>
      <c r="F3" s="13">
        <f t="shared" ref="F3:F13" si="1">B3/E3</f>
        <v>0.82683982683982682</v>
      </c>
      <c r="G3" s="13">
        <f t="shared" ref="G3:G13" si="2">C3/E3</f>
        <v>0.16450216450216451</v>
      </c>
      <c r="H3" s="13">
        <f t="shared" ref="H3:H13" si="3">D3/E3</f>
        <v>8.658008658008658E-3</v>
      </c>
    </row>
    <row r="4" spans="1:8" x14ac:dyDescent="0.35">
      <c r="A4" t="s">
        <v>2096</v>
      </c>
      <c r="B4">
        <f>COUNTIFS(Crowdfunding!D:D,"&gt;=5000",Crowdfunding!D:D,"&lt;=9999",Crowdfunding!F:F,"successful")</f>
        <v>164</v>
      </c>
      <c r="C4">
        <f>COUNTIFS(Crowdfunding!D:D,"&gt;=5000",Crowdfunding!D:D,"&lt;=9999",Crowdfunding!F:F,"failed")</f>
        <v>126</v>
      </c>
      <c r="D4">
        <f>COUNTIFS(Crowdfunding!D:D,"&gt;=5000",Crowdfunding!D:D,"&lt;=9999",Crowdfunding!F:F,"canceled")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35">
      <c r="A5" t="s">
        <v>2097</v>
      </c>
      <c r="B5">
        <f>COUNTIFS(Crowdfunding!D:D,"&gt;=10000",Crowdfunding!D:D,"&lt;=14999",Crowdfunding!F:F,"successful")</f>
        <v>4</v>
      </c>
      <c r="C5">
        <f>COUNTIFS(Crowdfunding!D:D,"&gt;=10000",Crowdfunding!D:D,"&lt;=14999",Crowdfunding!F:F,"failed")</f>
        <v>5</v>
      </c>
      <c r="D5">
        <f>COUNTIFS(Crowdfunding!D:D,"&gt;=10000",Crowdfunding!D:D,"&lt;=14999",Crowdfunding!F:F,"canceled")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35">
      <c r="A6" t="s">
        <v>2098</v>
      </c>
      <c r="B6">
        <f>COUNTIFS(Crowdfunding!D:D,"&gt;=15000",Crowdfunding!D:D,"&lt;=19999",Crowdfunding!F:F,"successful")</f>
        <v>10</v>
      </c>
      <c r="C6">
        <f>COUNTIFS(Crowdfunding!D:D,"&gt;=15000",Crowdfunding!D:D,"&lt;=14999",Crowdfunding!F:F,"failed")</f>
        <v>0</v>
      </c>
      <c r="D6">
        <f>COUNTIFS(Crowdfunding!D:D,"&gt;=15000",Crowdfunding!D:D,"&lt;=19999",Crowdfunding!F:F,"canceled")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35">
      <c r="A7" t="s">
        <v>2099</v>
      </c>
      <c r="B7">
        <f>COUNTIFS(Crowdfunding!D:D,"&gt;=20000",Crowdfunding!D:D,"&lt;=24999",Crowdfunding!F:F,"successful")</f>
        <v>7</v>
      </c>
      <c r="C7">
        <f>COUNTIFS(Crowdfunding!D:D,"&gt;=20000",Crowdfunding!D:D,"&lt;=24999",Crowdfunding!F:F,"failed")</f>
        <v>0</v>
      </c>
      <c r="D7">
        <f>COUNTIFS(Crowdfunding!D:D,"&gt;=20000",Crowdfunding!D:D,"&lt;=24999",Crowdfunding!F:F,"canceled")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35">
      <c r="A8" t="s">
        <v>2100</v>
      </c>
      <c r="B8">
        <f>COUNTIFS(Crowdfunding!D:D,"&gt;=25000",Crowdfunding!D:D,"&lt;=29999",Crowdfunding!F:F,"successful")</f>
        <v>11</v>
      </c>
      <c r="C8">
        <f>COUNTIFS(Crowdfunding!D:D,"&gt;=25000",Crowdfunding!D:D,"&lt;=29999",Crowdfunding!F:F,"failed")</f>
        <v>3</v>
      </c>
      <c r="D8">
        <f>COUNTIFS(Crowdfunding!D:D,"&gt;=25000",Crowdfunding!D:D,"&lt;=29999",Crowdfunding!F:F,"canceled")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35">
      <c r="A9" t="s">
        <v>2101</v>
      </c>
      <c r="B9">
        <f>COUNTIFS(Crowdfunding!D:D,"&gt;=30000",Crowdfunding!D:D,"&lt;=34999",Crowdfunding!F:F,"successful")</f>
        <v>7</v>
      </c>
      <c r="C9">
        <f>COUNTIFS(Crowdfunding!D:D,"&gt;=30000",Crowdfunding!D:D,"&lt;=34999",Crowdfunding!F:F,"failed")</f>
        <v>0</v>
      </c>
      <c r="D9">
        <f>COUNTIFS(Crowdfunding!D:D,"&gt;=30000",Crowdfunding!D:D,"&lt;=34999",Crowdfunding!F:F,"canceled")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35">
      <c r="A10" t="s">
        <v>2102</v>
      </c>
      <c r="B10">
        <f>COUNTIFS(Crowdfunding!D:D,"&gt;=35000",Crowdfunding!D:D,"&lt;=39999",Crowdfunding!F:F,"successful")</f>
        <v>8</v>
      </c>
      <c r="C10">
        <f>COUNTIFS(Crowdfunding!D:D,"&gt;=35000",Crowdfunding!D:D,"&lt;=39999",Crowdfunding!F:F,"failed")</f>
        <v>3</v>
      </c>
      <c r="D10">
        <f>COUNTIFS(Crowdfunding!D:D,"&gt;=35000",Crowdfunding!D:D,"&lt;=39999",Crowdfunding!F:F,"canceled")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35">
      <c r="A11" t="s">
        <v>2103</v>
      </c>
      <c r="B11">
        <f>COUNTIFS(Crowdfunding!D:D,"&gt;=40000",Crowdfunding!D:D,"&lt;=44999",Crowdfunding!F:F,"successful")</f>
        <v>11</v>
      </c>
      <c r="C11">
        <f>COUNTIFS(Crowdfunding!D:D,"&gt;=40000",Crowdfunding!D:D,"&lt;=44999",Crowdfunding!F:F,"failed")</f>
        <v>3</v>
      </c>
      <c r="D11">
        <f>COUNTIFS(Crowdfunding!D:D,"&gt;=40000",Crowdfunding!D:D,"&lt;=44999",Crowdfunding!F:F,"canceled")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35">
      <c r="A12" t="s">
        <v>2104</v>
      </c>
      <c r="B12">
        <f>COUNTIFS(Crowdfunding!D:D,"&gt;=45000",Crowdfunding!D:D,"&lt;=49999",Crowdfunding!F:F,"successful")</f>
        <v>8</v>
      </c>
      <c r="C12">
        <f>COUNTIFS(Crowdfunding!D:D,"&gt;=45000",Crowdfunding!D:D,"&lt;=49999",Crowdfunding!F:F,"failed")</f>
        <v>3</v>
      </c>
      <c r="D12">
        <f>COUNTIFS(Crowdfunding!D:D,"&gt;=45000",Crowdfunding!D:D,"&lt;=49999",Crowdfunding!F:F,"canceled")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35">
      <c r="A13" t="s">
        <v>2105</v>
      </c>
      <c r="B13">
        <f>COUNTIFS(Crowdfunding!D:D,"&gt;=50000",Crowdfunding!F:F,"successful")</f>
        <v>114</v>
      </c>
      <c r="C13">
        <f>COUNTIFS(Crowdfunding!D:D,"&gt;=50000",Crowdfunding!F:F,"failed")</f>
        <v>163</v>
      </c>
      <c r="D13">
        <f>COUNTIFS(Crowdfunding!D:D,"&gt;=50000",Crowdfunding!F:F,"canceled")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82A1-697C-47DF-ABD5-5E52079D6E71}">
  <dimension ref="A1:E18"/>
  <sheetViews>
    <sheetView workbookViewId="0">
      <selection activeCell="K11" sqref="K11"/>
    </sheetView>
  </sheetViews>
  <sheetFormatPr defaultRowHeight="15.5" x14ac:dyDescent="0.35"/>
  <cols>
    <col min="1" max="1" width="27.1640625" bestFit="1" customWidth="1"/>
    <col min="2" max="2" width="15.08203125" bestFit="1" customWidth="1"/>
    <col min="3" max="3" width="5.5" bestFit="1" customWidth="1"/>
    <col min="4" max="4" width="9.25" bestFit="1" customWidth="1"/>
    <col min="5" max="5" width="10.58203125" bestFit="1" customWidth="1"/>
    <col min="6" max="6" width="15.83203125" bestFit="1" customWidth="1"/>
    <col min="7" max="7" width="12" bestFit="1" customWidth="1"/>
    <col min="8" max="8" width="20.58203125" bestFit="1" customWidth="1"/>
    <col min="9" max="9" width="16.75" bestFit="1" customWidth="1"/>
    <col min="10" max="10" width="15.83203125" bestFit="1" customWidth="1"/>
    <col min="11" max="11" width="14.33203125" bestFit="1" customWidth="1"/>
    <col min="12" max="12" width="20.58203125" bestFit="1" customWidth="1"/>
    <col min="13" max="13" width="19.08203125" bestFit="1" customWidth="1"/>
    <col min="14" max="14" width="15.83203125" bestFit="1" customWidth="1"/>
    <col min="15" max="15" width="14.33203125" bestFit="1" customWidth="1"/>
    <col min="16" max="16" width="17.83203125" bestFit="1" customWidth="1"/>
    <col min="17" max="17" width="20.58203125" bestFit="1" customWidth="1"/>
    <col min="18" max="18" width="19.08203125" bestFit="1" customWidth="1"/>
    <col min="19" max="19" width="22.58203125" bestFit="1" customWidth="1"/>
  </cols>
  <sheetData>
    <row r="1" spans="1:5" x14ac:dyDescent="0.35">
      <c r="A1" s="8" t="s">
        <v>2031</v>
      </c>
      <c r="B1" t="s">
        <v>2069</v>
      </c>
    </row>
    <row r="2" spans="1:5" x14ac:dyDescent="0.35">
      <c r="A2" s="8" t="s">
        <v>2085</v>
      </c>
      <c r="B2" t="s">
        <v>2069</v>
      </c>
    </row>
    <row r="4" spans="1:5" x14ac:dyDescent="0.35">
      <c r="A4" s="8" t="s">
        <v>2070</v>
      </c>
      <c r="B4" s="8" t="s">
        <v>2068</v>
      </c>
    </row>
    <row r="5" spans="1:5" x14ac:dyDescent="0.35">
      <c r="A5" s="8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5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9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8E62-68C7-42DF-89EB-BE53FE52E34F}">
  <sheetPr codeName="Sheet6"/>
  <dimension ref="A1:F14"/>
  <sheetViews>
    <sheetView workbookViewId="0">
      <selection activeCell="E19" sqref="E19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  <col min="8" max="8" width="9.25" bestFit="1" customWidth="1"/>
    <col min="9" max="9" width="19.4140625" bestFit="1" customWidth="1"/>
    <col min="10" max="10" width="8.58203125" bestFit="1" customWidth="1"/>
    <col min="11" max="11" width="19.4140625" bestFit="1" customWidth="1"/>
    <col min="12" max="12" width="13.33203125" bestFit="1" customWidth="1"/>
    <col min="13" max="13" width="24.1640625" bestFit="1" customWidth="1"/>
  </cols>
  <sheetData>
    <row r="1" spans="1:6" x14ac:dyDescent="0.35">
      <c r="A1" s="8" t="s">
        <v>6</v>
      </c>
      <c r="B1" t="s">
        <v>2069</v>
      </c>
    </row>
    <row r="3" spans="1:6" x14ac:dyDescent="0.35">
      <c r="A3" s="8" t="s">
        <v>2070</v>
      </c>
      <c r="B3" s="8" t="s">
        <v>2068</v>
      </c>
    </row>
    <row r="4" spans="1:6" x14ac:dyDescent="0.35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9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9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9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9" t="s">
        <v>2064</v>
      </c>
      <c r="E8">
        <v>4</v>
      </c>
      <c r="F8">
        <v>4</v>
      </c>
    </row>
    <row r="9" spans="1:6" x14ac:dyDescent="0.35">
      <c r="A9" s="9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9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9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9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9" t="s">
        <v>33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9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dataConsolidate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6C8A-C9EE-46CF-8D82-DCDE0A65762A}">
  <sheetPr codeName="Sheet7"/>
  <dimension ref="A1:F30"/>
  <sheetViews>
    <sheetView topLeftCell="A3" zoomScale="70" zoomScaleNormal="70" workbookViewId="0">
      <selection activeCell="G25" sqref="G25"/>
    </sheetView>
  </sheetViews>
  <sheetFormatPr defaultRowHeight="15.5" x14ac:dyDescent="0.35"/>
  <cols>
    <col min="1" max="1" width="17.33203125" bestFit="1" customWidth="1"/>
    <col min="2" max="2" width="16.1640625" bestFit="1" customWidth="1"/>
    <col min="3" max="3" width="5.6640625" bestFit="1" customWidth="1"/>
    <col min="4" max="4" width="4" bestFit="1" customWidth="1"/>
    <col min="5" max="5" width="9.5" bestFit="1" customWidth="1"/>
    <col min="6" max="6" width="10.83203125" bestFit="1" customWidth="1"/>
    <col min="7" max="7" width="10.58203125" bestFit="1" customWidth="1"/>
  </cols>
  <sheetData>
    <row r="1" spans="1:6" x14ac:dyDescent="0.35">
      <c r="A1" s="8" t="s">
        <v>6</v>
      </c>
      <c r="B1" t="s">
        <v>2069</v>
      </c>
    </row>
    <row r="2" spans="1:6" x14ac:dyDescent="0.35">
      <c r="A2" s="8" t="s">
        <v>2031</v>
      </c>
      <c r="B2" t="s">
        <v>2069</v>
      </c>
    </row>
    <row r="4" spans="1:6" x14ac:dyDescent="0.35">
      <c r="A4" s="8" t="s">
        <v>2070</v>
      </c>
      <c r="B4" s="8" t="s">
        <v>2068</v>
      </c>
    </row>
    <row r="5" spans="1:6" x14ac:dyDescent="0.35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9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9" t="s">
        <v>2065</v>
      </c>
      <c r="E7">
        <v>4</v>
      </c>
      <c r="F7">
        <v>4</v>
      </c>
    </row>
    <row r="8" spans="1:6" x14ac:dyDescent="0.35">
      <c r="A8" s="9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9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9" t="s">
        <v>2043</v>
      </c>
      <c r="C10">
        <v>8</v>
      </c>
      <c r="E10">
        <v>10</v>
      </c>
      <c r="F10">
        <v>18</v>
      </c>
    </row>
    <row r="11" spans="1:6" x14ac:dyDescent="0.35">
      <c r="A11" s="9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9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9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9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9" t="s">
        <v>2057</v>
      </c>
      <c r="C15">
        <v>3</v>
      </c>
      <c r="E15">
        <v>4</v>
      </c>
      <c r="F15">
        <v>7</v>
      </c>
    </row>
    <row r="16" spans="1:6" x14ac:dyDescent="0.35">
      <c r="A16" s="9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9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9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9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9" t="s">
        <v>2056</v>
      </c>
      <c r="C20">
        <v>4</v>
      </c>
      <c r="E20">
        <v>4</v>
      </c>
      <c r="F20">
        <v>8</v>
      </c>
    </row>
    <row r="21" spans="1:6" x14ac:dyDescent="0.35">
      <c r="A21" s="9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9" t="s">
        <v>2063</v>
      </c>
      <c r="C22">
        <v>9</v>
      </c>
      <c r="E22">
        <v>5</v>
      </c>
      <c r="F22">
        <v>14</v>
      </c>
    </row>
    <row r="23" spans="1:6" x14ac:dyDescent="0.35">
      <c r="A23" s="9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9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9" t="s">
        <v>2059</v>
      </c>
      <c r="C25">
        <v>7</v>
      </c>
      <c r="E25">
        <v>14</v>
      </c>
      <c r="F25">
        <v>21</v>
      </c>
    </row>
    <row r="26" spans="1:6" x14ac:dyDescent="0.35">
      <c r="A26" s="9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9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9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9" t="s">
        <v>2062</v>
      </c>
      <c r="E29">
        <v>3</v>
      </c>
      <c r="F29">
        <v>3</v>
      </c>
    </row>
    <row r="30" spans="1:6" x14ac:dyDescent="0.35">
      <c r="A30" s="9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03B29-4FD0-4DAA-A028-497ADF84E5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CrowdfundingBook</vt:lpstr>
      <vt:lpstr>BackersStats</vt:lpstr>
      <vt:lpstr>Analysis</vt:lpstr>
      <vt:lpstr>LaunchDateOutcomes</vt:lpstr>
      <vt:lpstr>CategoryStats</vt:lpstr>
      <vt:lpstr>SubcategoryStats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Banesa Casillas</cp:lastModifiedBy>
  <dcterms:created xsi:type="dcterms:W3CDTF">2021-09-29T18:52:28Z</dcterms:created>
  <dcterms:modified xsi:type="dcterms:W3CDTF">2023-11-03T04:46:59Z</dcterms:modified>
</cp:coreProperties>
</file>